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200" windowHeight="11865" firstSheet="1" activeTab="3"/>
  </bookViews>
  <sheets>
    <sheet name="3단,120회전.룩손(하텔)" sheetId="8" r:id="rId1"/>
    <sheet name="3단,110회전.룩손(하텔)" sheetId="7" r:id="rId2"/>
    <sheet name="3단,100회전.룩손(하텔)" sheetId="6" r:id="rId3"/>
    <sheet name="3단,90회전.룩손(하텔)" sheetId="5" r:id="rId4"/>
    <sheet name="2단,100회전.룩손(하텔)" sheetId="9" r:id="rId5"/>
    <sheet name="2단,90회전.룩손(하텔)" sheetId="1" r:id="rId6"/>
    <sheet name="메리다(올마)" sheetId="4" r:id="rId7"/>
  </sheets>
  <calcPr calcId="125725"/>
</workbook>
</file>

<file path=xl/calcChain.xml><?xml version="1.0" encoding="utf-8"?>
<calcChain xmlns="http://schemas.openxmlformats.org/spreadsheetml/2006/main">
  <c r="D20" i="9"/>
  <c r="D18"/>
  <c r="O15"/>
  <c r="D21" s="1"/>
  <c r="D15"/>
  <c r="F15" s="1"/>
  <c r="H15" s="1"/>
  <c r="O14"/>
  <c r="O13"/>
  <c r="D19" s="1"/>
  <c r="F19" s="1"/>
  <c r="H19" s="1"/>
  <c r="D13"/>
  <c r="O12"/>
  <c r="O11"/>
  <c r="D17" s="1"/>
  <c r="O10"/>
  <c r="D16" s="1"/>
  <c r="F16" s="1"/>
  <c r="H16" s="1"/>
  <c r="O9"/>
  <c r="O8"/>
  <c r="D14" s="1"/>
  <c r="F14" s="1"/>
  <c r="H14" s="1"/>
  <c r="O7"/>
  <c r="O6"/>
  <c r="D12" s="1"/>
  <c r="F12" s="1"/>
  <c r="H12" s="1"/>
  <c r="D6"/>
  <c r="D7" s="1"/>
  <c r="E7" s="1"/>
  <c r="D20" i="8"/>
  <c r="D18"/>
  <c r="O15"/>
  <c r="D21" s="1"/>
  <c r="D15"/>
  <c r="O14"/>
  <c r="O13"/>
  <c r="D19" s="1"/>
  <c r="F19" s="1"/>
  <c r="H19" s="1"/>
  <c r="D13"/>
  <c r="O12"/>
  <c r="O11"/>
  <c r="D17" s="1"/>
  <c r="O10"/>
  <c r="D16" s="1"/>
  <c r="F16" s="1"/>
  <c r="H16" s="1"/>
  <c r="O9"/>
  <c r="O8"/>
  <c r="D14" s="1"/>
  <c r="F14" s="1"/>
  <c r="H14" s="1"/>
  <c r="O7"/>
  <c r="O6"/>
  <c r="D12" s="1"/>
  <c r="F12" s="1"/>
  <c r="H12" s="1"/>
  <c r="D6"/>
  <c r="D7" s="1"/>
  <c r="E7" s="1"/>
  <c r="O15" i="7"/>
  <c r="D21" s="1"/>
  <c r="O14"/>
  <c r="D20" s="1"/>
  <c r="O13"/>
  <c r="D19" s="1"/>
  <c r="O12"/>
  <c r="D18" s="1"/>
  <c r="O11"/>
  <c r="D17" s="1"/>
  <c r="O10"/>
  <c r="D16" s="1"/>
  <c r="F16" s="1"/>
  <c r="H16" s="1"/>
  <c r="O9"/>
  <c r="D15" s="1"/>
  <c r="O8"/>
  <c r="D14" s="1"/>
  <c r="F14" s="1"/>
  <c r="H14" s="1"/>
  <c r="O7"/>
  <c r="D13" s="1"/>
  <c r="O6"/>
  <c r="D12" s="1"/>
  <c r="F12" s="1"/>
  <c r="H12" s="1"/>
  <c r="D6"/>
  <c r="D7" s="1"/>
  <c r="E7" s="1"/>
  <c r="D20" i="6"/>
  <c r="D18"/>
  <c r="O15"/>
  <c r="D21" s="1"/>
  <c r="D15"/>
  <c r="O14"/>
  <c r="O13"/>
  <c r="D19" s="1"/>
  <c r="F19" s="1"/>
  <c r="H19" s="1"/>
  <c r="D13"/>
  <c r="O12"/>
  <c r="O11"/>
  <c r="D17" s="1"/>
  <c r="O10"/>
  <c r="D16" s="1"/>
  <c r="F16" s="1"/>
  <c r="H16" s="1"/>
  <c r="O9"/>
  <c r="O8"/>
  <c r="D14" s="1"/>
  <c r="F14" s="1"/>
  <c r="H14" s="1"/>
  <c r="O7"/>
  <c r="O6"/>
  <c r="D12" s="1"/>
  <c r="F12" s="1"/>
  <c r="H12" s="1"/>
  <c r="D6"/>
  <c r="D7" s="1"/>
  <c r="E7" s="1"/>
  <c r="O15" i="5"/>
  <c r="O14"/>
  <c r="O13"/>
  <c r="O12"/>
  <c r="O11"/>
  <c r="O10"/>
  <c r="O9"/>
  <c r="O8"/>
  <c r="O7"/>
  <c r="O6"/>
  <c r="D21"/>
  <c r="D20"/>
  <c r="D19"/>
  <c r="D18"/>
  <c r="D17"/>
  <c r="D16"/>
  <c r="D15"/>
  <c r="D14"/>
  <c r="D13"/>
  <c r="F13" s="1"/>
  <c r="H13" s="1"/>
  <c r="D12"/>
  <c r="D6"/>
  <c r="D7" s="1"/>
  <c r="E7" s="1"/>
  <c r="D12" i="1"/>
  <c r="D12" i="4"/>
  <c r="D22"/>
  <c r="D21"/>
  <c r="D20"/>
  <c r="D19"/>
  <c r="D18"/>
  <c r="D17"/>
  <c r="D16"/>
  <c r="D15"/>
  <c r="D14"/>
  <c r="D13"/>
  <c r="F22"/>
  <c r="O16"/>
  <c r="O15"/>
  <c r="O14"/>
  <c r="O13"/>
  <c r="F19" s="1"/>
  <c r="H19" s="1"/>
  <c r="O12"/>
  <c r="F18" s="1"/>
  <c r="H18" s="1"/>
  <c r="O11"/>
  <c r="O10"/>
  <c r="O9"/>
  <c r="O8"/>
  <c r="F14" s="1"/>
  <c r="H14" s="1"/>
  <c r="O7"/>
  <c r="D7"/>
  <c r="E7" s="1"/>
  <c r="O6"/>
  <c r="F12" s="1"/>
  <c r="H12" s="1"/>
  <c r="D6"/>
  <c r="O15" i="1"/>
  <c r="D21" s="1"/>
  <c r="O14"/>
  <c r="D20" s="1"/>
  <c r="O13"/>
  <c r="D19" s="1"/>
  <c r="O12"/>
  <c r="D18" s="1"/>
  <c r="O11"/>
  <c r="D17" s="1"/>
  <c r="O10"/>
  <c r="D16" s="1"/>
  <c r="O9"/>
  <c r="D15" s="1"/>
  <c r="O8"/>
  <c r="D14" s="1"/>
  <c r="O7"/>
  <c r="D13" s="1"/>
  <c r="O6"/>
  <c r="D6"/>
  <c r="D7" s="1"/>
  <c r="E7" s="1"/>
  <c r="F17" i="9" l="1"/>
  <c r="H17" s="1"/>
  <c r="F13"/>
  <c r="H13" s="1"/>
  <c r="F21"/>
  <c r="H21" s="1"/>
  <c r="F20"/>
  <c r="H20" s="1"/>
  <c r="F18"/>
  <c r="H18" s="1"/>
  <c r="F17" i="8"/>
  <c r="H17" s="1"/>
  <c r="F13"/>
  <c r="H13" s="1"/>
  <c r="F21"/>
  <c r="H21" s="1"/>
  <c r="F20"/>
  <c r="H20" s="1"/>
  <c r="F15"/>
  <c r="H15" s="1"/>
  <c r="F18"/>
  <c r="H18" s="1"/>
  <c r="F13" i="7"/>
  <c r="H13" s="1"/>
  <c r="F15"/>
  <c r="H15" s="1"/>
  <c r="F17"/>
  <c r="H17" s="1"/>
  <c r="F19"/>
  <c r="H19" s="1"/>
  <c r="F21"/>
  <c r="H21" s="1"/>
  <c r="F18"/>
  <c r="H18" s="1"/>
  <c r="F20"/>
  <c r="H20" s="1"/>
  <c r="F17" i="6"/>
  <c r="H17" s="1"/>
  <c r="F13"/>
  <c r="H13" s="1"/>
  <c r="F21"/>
  <c r="H21" s="1"/>
  <c r="F20"/>
  <c r="H20" s="1"/>
  <c r="F15"/>
  <c r="H15" s="1"/>
  <c r="F18"/>
  <c r="H18" s="1"/>
  <c r="F21" i="5"/>
  <c r="H21" s="1"/>
  <c r="F15"/>
  <c r="H15" s="1"/>
  <c r="F17"/>
  <c r="H17" s="1"/>
  <c r="F19"/>
  <c r="H19" s="1"/>
  <c r="F12"/>
  <c r="H12" s="1"/>
  <c r="F14"/>
  <c r="H14" s="1"/>
  <c r="F16"/>
  <c r="H16" s="1"/>
  <c r="F18"/>
  <c r="H18" s="1"/>
  <c r="F20"/>
  <c r="H20" s="1"/>
  <c r="H22" i="4"/>
  <c r="F15"/>
  <c r="H15" s="1"/>
  <c r="F16"/>
  <c r="H16" s="1"/>
  <c r="F20"/>
  <c r="H20" s="1"/>
  <c r="F13"/>
  <c r="H13" s="1"/>
  <c r="F17"/>
  <c r="H17" s="1"/>
  <c r="F21"/>
  <c r="H21" s="1"/>
  <c r="F14" i="1"/>
  <c r="H14" s="1"/>
  <c r="F18"/>
  <c r="H18" s="1"/>
  <c r="F13"/>
  <c r="H13" s="1"/>
  <c r="F15"/>
  <c r="H15" s="1"/>
  <c r="F17"/>
  <c r="H17" s="1"/>
  <c r="F19"/>
  <c r="H19" s="1"/>
  <c r="F21"/>
  <c r="H21" s="1"/>
  <c r="F16"/>
  <c r="H16" s="1"/>
  <c r="F20"/>
  <c r="H20" s="1"/>
  <c r="F12"/>
  <c r="H12" s="1"/>
</calcChain>
</file>

<file path=xl/sharedStrings.xml><?xml version="1.0" encoding="utf-8"?>
<sst xmlns="http://schemas.openxmlformats.org/spreadsheetml/2006/main" count="312" uniqueCount="48">
  <si>
    <t xml:space="preserve">타이어 지름 </t>
    <phoneticPr fontId="1" type="noConversion"/>
  </si>
  <si>
    <t>인치</t>
    <phoneticPr fontId="1" type="noConversion"/>
  </si>
  <si>
    <t>=</t>
    <phoneticPr fontId="1" type="noConversion"/>
  </si>
  <si>
    <t>Cm</t>
    <phoneticPr fontId="1" type="noConversion"/>
  </si>
  <si>
    <t>타이어 둘레</t>
    <phoneticPr fontId="1" type="noConversion"/>
  </si>
  <si>
    <t>앞</t>
    <phoneticPr fontId="1" type="noConversion"/>
  </si>
  <si>
    <t>1단</t>
    <phoneticPr fontId="1" type="noConversion"/>
  </si>
  <si>
    <t>2단</t>
  </si>
  <si>
    <t>2단</t>
    <phoneticPr fontId="1" type="noConversion"/>
  </si>
  <si>
    <t>3단</t>
  </si>
  <si>
    <t>3단</t>
    <phoneticPr fontId="1" type="noConversion"/>
  </si>
  <si>
    <t>뒤</t>
    <phoneticPr fontId="1" type="noConversion"/>
  </si>
  <si>
    <t>4단</t>
  </si>
  <si>
    <t>5단</t>
  </si>
  <si>
    <t>6단</t>
  </si>
  <si>
    <t>7단</t>
  </si>
  <si>
    <t>8단</t>
  </si>
  <si>
    <t>9단</t>
  </si>
  <si>
    <t>10단</t>
  </si>
  <si>
    <t>내 잔거의 앞 크랭크 및 뒤 스프라켓 기어 수</t>
    <phoneticPr fontId="1" type="noConversion"/>
  </si>
  <si>
    <t>앞 크랭크 회전수(분당)</t>
    <phoneticPr fontId="1" type="noConversion"/>
  </si>
  <si>
    <t>앞 2단과 뒤 단별 비</t>
    <phoneticPr fontId="1" type="noConversion"/>
  </si>
  <si>
    <t>앞 크랭크  2단을 기준으로 계산</t>
    <phoneticPr fontId="1" type="noConversion"/>
  </si>
  <si>
    <t>뒤 1단</t>
    <phoneticPr fontId="1" type="noConversion"/>
  </si>
  <si>
    <t>뒤 2단</t>
  </si>
  <si>
    <t>뒤 3단</t>
  </si>
  <si>
    <t>뒤 4단</t>
  </si>
  <si>
    <t>뒤 5단</t>
  </si>
  <si>
    <t>뒤 6단</t>
  </si>
  <si>
    <t>뒤 7단</t>
  </si>
  <si>
    <t>뒤 8단</t>
  </si>
  <si>
    <t>뒤 9단</t>
  </si>
  <si>
    <t>뒤 10단</t>
  </si>
  <si>
    <t>m</t>
    <phoneticPr fontId="1" type="noConversion"/>
  </si>
  <si>
    <t>거리(m)</t>
    <phoneticPr fontId="1" type="noConversion"/>
  </si>
  <si>
    <t>분당</t>
    <phoneticPr fontId="1" type="noConversion"/>
  </si>
  <si>
    <t>시간당</t>
    <phoneticPr fontId="1" type="noConversion"/>
  </si>
  <si>
    <t>거리(Km)</t>
    <phoneticPr fontId="1" type="noConversion"/>
  </si>
  <si>
    <t>* 기준(노란색 표시)을 앞 크랭크 2단에 분당 회전수 90회를 기준으로 스프라켓의 각 단별 시속을 계산해 봤습니다.</t>
    <phoneticPr fontId="1" type="noConversion"/>
  </si>
  <si>
    <t>* 각 수치를 자릿수줄임으로 두자리까지 표기 되도록 하였으나 두자릿수 이상 보고 싶으면 자릿수를 바꾸면 됩니다.</t>
    <phoneticPr fontId="1" type="noConversion"/>
  </si>
  <si>
    <r>
      <t xml:space="preserve">* </t>
    </r>
    <r>
      <rPr>
        <b/>
        <u/>
        <sz val="12"/>
        <color theme="1"/>
        <rFont val="맑은 고딕"/>
        <family val="3"/>
        <charset val="129"/>
        <scheme val="minor"/>
      </rPr>
      <t>녹색으로 표시</t>
    </r>
    <r>
      <rPr>
        <b/>
        <sz val="12"/>
        <color theme="1"/>
        <rFont val="맑은 고딕"/>
        <family val="3"/>
        <charset val="129"/>
        <scheme val="minor"/>
      </rPr>
      <t xml:space="preserve"> 된 곳의 숫치를 바꾸면 자동 계산되게 수식을 만들었으니 본인 잔차에 맞는 수치로 입력하면 바로 계산 됩니다.</t>
    </r>
    <phoneticPr fontId="1" type="noConversion"/>
  </si>
  <si>
    <t>* 기준(노란색 표시)을 분당 회전수 90회를 기준으로 스프라켓의 각 단별 시속을 계산해 봤습니다.</t>
    <phoneticPr fontId="1" type="noConversion"/>
  </si>
  <si>
    <t>11단</t>
    <phoneticPr fontId="1" type="noConversion"/>
  </si>
  <si>
    <t>뒤 11단</t>
    <phoneticPr fontId="1" type="noConversion"/>
  </si>
  <si>
    <t>앞</t>
    <phoneticPr fontId="1" type="noConversion"/>
  </si>
  <si>
    <t>2단</t>
    <phoneticPr fontId="1" type="noConversion"/>
  </si>
  <si>
    <t>1단</t>
    <phoneticPr fontId="1" type="noConversion"/>
  </si>
  <si>
    <t>앞 크랭크  3단을 기준으로 계산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</si>
</sst>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"/>
  <sheetViews>
    <sheetView showGridLines="0" workbookViewId="0">
      <selection activeCell="L32" sqref="L32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  <col min="20" max="20" width="3.375" style="1" customWidth="1"/>
    <col min="21" max="21" width="3.375" style="43" customWidth="1"/>
    <col min="22" max="31" width="4.125" customWidth="1"/>
  </cols>
  <sheetData>
    <row r="1" spans="1:31" ht="17.25">
      <c r="A1" s="20" t="s">
        <v>38</v>
      </c>
    </row>
    <row r="2" spans="1:31" ht="17.25">
      <c r="A2" s="20" t="s">
        <v>40</v>
      </c>
    </row>
    <row r="3" spans="1:31" ht="17.25">
      <c r="A3" s="20" t="s">
        <v>39</v>
      </c>
    </row>
    <row r="5" spans="1:31">
      <c r="A5" s="2"/>
      <c r="B5" s="3" t="s">
        <v>1</v>
      </c>
      <c r="C5" s="3"/>
      <c r="D5" s="3" t="s">
        <v>3</v>
      </c>
      <c r="E5" s="3" t="s">
        <v>33</v>
      </c>
      <c r="G5" s="2" t="s">
        <v>19</v>
      </c>
      <c r="H5" s="2"/>
      <c r="I5" s="2"/>
      <c r="J5" s="2"/>
      <c r="K5" s="2"/>
      <c r="L5" s="2"/>
      <c r="M5" s="2"/>
      <c r="O5" s="3" t="s">
        <v>21</v>
      </c>
    </row>
    <row r="6" spans="1:31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54" t="s">
        <v>5</v>
      </c>
      <c r="H6" s="9" t="s">
        <v>10</v>
      </c>
      <c r="I6" s="13">
        <v>42</v>
      </c>
      <c r="J6" s="7"/>
      <c r="K6" s="54" t="s">
        <v>11</v>
      </c>
      <c r="L6" s="3" t="s">
        <v>6</v>
      </c>
      <c r="M6" s="13">
        <v>34</v>
      </c>
      <c r="O6" s="12">
        <f>I6/M6</f>
        <v>1.2352941176470589</v>
      </c>
      <c r="T6" s="33">
        <v>42</v>
      </c>
      <c r="U6" s="53" t="s">
        <v>6</v>
      </c>
      <c r="V6" s="37">
        <v>1</v>
      </c>
      <c r="W6" s="37">
        <v>2</v>
      </c>
      <c r="X6" s="37">
        <v>3</v>
      </c>
      <c r="Y6" s="37">
        <v>4</v>
      </c>
      <c r="Z6" s="37">
        <v>5</v>
      </c>
      <c r="AA6" s="37">
        <v>6</v>
      </c>
      <c r="AB6" s="38">
        <v>7</v>
      </c>
      <c r="AC6" s="39">
        <v>8</v>
      </c>
      <c r="AD6" s="39">
        <v>9</v>
      </c>
      <c r="AE6" s="39">
        <v>10</v>
      </c>
    </row>
    <row r="7" spans="1:31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5"/>
      <c r="H7" s="59" t="s">
        <v>8</v>
      </c>
      <c r="I7" s="59">
        <v>32</v>
      </c>
      <c r="J7" s="8"/>
      <c r="K7" s="55"/>
      <c r="L7" s="3" t="s">
        <v>7</v>
      </c>
      <c r="M7" s="13">
        <v>30</v>
      </c>
      <c r="O7" s="12">
        <f>I6/M7</f>
        <v>1.4</v>
      </c>
      <c r="T7" s="35">
        <v>32</v>
      </c>
      <c r="U7" s="44">
        <v>90</v>
      </c>
      <c r="V7" s="37">
        <v>13.83</v>
      </c>
      <c r="W7" s="37">
        <v>15.68</v>
      </c>
      <c r="X7" s="40">
        <v>18.09</v>
      </c>
      <c r="Y7" s="37">
        <v>20.45</v>
      </c>
      <c r="Z7" s="37">
        <v>22.4</v>
      </c>
      <c r="AA7" s="37">
        <v>24.75</v>
      </c>
      <c r="AB7" s="37">
        <v>27.67</v>
      </c>
      <c r="AC7" s="37">
        <v>31.35</v>
      </c>
      <c r="AD7" s="37">
        <v>36.18</v>
      </c>
      <c r="AE7" s="37">
        <v>42.76</v>
      </c>
    </row>
    <row r="8" spans="1:31">
      <c r="G8" s="56"/>
      <c r="H8" s="3" t="s">
        <v>6</v>
      </c>
      <c r="I8" s="3">
        <v>24</v>
      </c>
      <c r="J8" s="8"/>
      <c r="K8" s="55"/>
      <c r="L8" s="3" t="s">
        <v>9</v>
      </c>
      <c r="M8" s="13">
        <v>26</v>
      </c>
      <c r="O8" s="12">
        <f>I6/M8</f>
        <v>1.6153846153846154</v>
      </c>
      <c r="T8" s="33">
        <v>34</v>
      </c>
      <c r="U8" s="44">
        <v>100</v>
      </c>
      <c r="V8" s="37">
        <v>15.37</v>
      </c>
      <c r="W8" s="37">
        <v>17.420000000000002</v>
      </c>
      <c r="X8" s="37">
        <v>20.100000000000001</v>
      </c>
      <c r="Y8" s="37">
        <v>22.72</v>
      </c>
      <c r="Z8" s="41">
        <v>24.88</v>
      </c>
      <c r="AA8" s="37">
        <v>27.5</v>
      </c>
      <c r="AB8" s="41">
        <v>30.74</v>
      </c>
      <c r="AC8" s="37">
        <v>34.840000000000003</v>
      </c>
      <c r="AD8" s="37">
        <v>40.200000000000003</v>
      </c>
      <c r="AE8" s="37">
        <v>47.51</v>
      </c>
    </row>
    <row r="9" spans="1:31">
      <c r="J9" s="6"/>
      <c r="K9" s="55"/>
      <c r="L9" s="3" t="s">
        <v>12</v>
      </c>
      <c r="M9" s="13">
        <v>23</v>
      </c>
      <c r="O9" s="12">
        <f>I6/M9</f>
        <v>1.826086956521739</v>
      </c>
      <c r="T9" s="34">
        <v>30</v>
      </c>
      <c r="U9" s="44">
        <v>110</v>
      </c>
      <c r="V9" s="37">
        <v>16.91</v>
      </c>
      <c r="W9" s="37">
        <v>19.16</v>
      </c>
      <c r="X9" s="37">
        <v>22.11</v>
      </c>
      <c r="Y9" s="37">
        <v>24.99</v>
      </c>
      <c r="Z9" s="41">
        <v>27.37</v>
      </c>
      <c r="AA9" s="37">
        <v>30.25</v>
      </c>
      <c r="AB9" s="41">
        <v>33.81</v>
      </c>
      <c r="AC9" s="37">
        <v>38.32</v>
      </c>
      <c r="AD9" s="37">
        <v>44.22</v>
      </c>
      <c r="AE9" s="37">
        <v>52.26</v>
      </c>
    </row>
    <row r="10" spans="1:31">
      <c r="A10" s="10" t="s">
        <v>20</v>
      </c>
      <c r="B10" s="36"/>
      <c r="C10" s="36"/>
      <c r="D10" s="14">
        <v>120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21</v>
      </c>
      <c r="O10" s="12">
        <f>I6/M10</f>
        <v>2</v>
      </c>
      <c r="T10" s="34">
        <v>26</v>
      </c>
      <c r="U10" s="44">
        <v>115</v>
      </c>
      <c r="V10" s="37">
        <v>17.670000000000002</v>
      </c>
      <c r="W10" s="37">
        <v>20.03</v>
      </c>
      <c r="X10" s="37">
        <v>23.11</v>
      </c>
      <c r="Y10" s="37">
        <v>26.13</v>
      </c>
      <c r="Z10" s="37">
        <v>28.62</v>
      </c>
      <c r="AA10" s="37">
        <v>31.63</v>
      </c>
      <c r="AB10" s="37">
        <v>35.35</v>
      </c>
      <c r="AC10" s="37">
        <v>40.06</v>
      </c>
      <c r="AD10" s="37">
        <v>46.23</v>
      </c>
      <c r="AE10" s="37">
        <v>54.63</v>
      </c>
    </row>
    <row r="11" spans="1:31">
      <c r="A11" t="s">
        <v>47</v>
      </c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19</v>
      </c>
      <c r="O11" s="12">
        <f>I6/M11</f>
        <v>2.2105263157894739</v>
      </c>
      <c r="T11" s="35">
        <v>23</v>
      </c>
      <c r="U11" s="45">
        <v>120</v>
      </c>
      <c r="V11" s="46">
        <v>18.440000000000001</v>
      </c>
      <c r="W11" s="46">
        <v>20.9</v>
      </c>
      <c r="X11" s="46">
        <v>24.12</v>
      </c>
      <c r="Y11" s="46">
        <v>27.26</v>
      </c>
      <c r="Z11" s="46">
        <v>29.86</v>
      </c>
      <c r="AA11" s="46">
        <v>33</v>
      </c>
      <c r="AB11" s="46">
        <v>36.89</v>
      </c>
      <c r="AC11" s="46">
        <v>41.8</v>
      </c>
      <c r="AD11" s="46">
        <v>48.24</v>
      </c>
      <c r="AE11" s="46">
        <v>57.01</v>
      </c>
    </row>
    <row r="12" spans="1:31">
      <c r="B12" s="15" t="s">
        <v>23</v>
      </c>
      <c r="C12" s="15"/>
      <c r="D12" s="16">
        <f>D10*O6</f>
        <v>148.23529411764707</v>
      </c>
      <c r="E12" s="17"/>
      <c r="F12" s="16">
        <f>D12*E7</f>
        <v>307.38900705882361</v>
      </c>
      <c r="G12" s="18"/>
      <c r="H12" s="58">
        <f>F12*60/1000</f>
        <v>18.443340423529413</v>
      </c>
      <c r="I12" s="58"/>
      <c r="K12" s="55"/>
      <c r="L12" s="3" t="s">
        <v>15</v>
      </c>
      <c r="M12" s="13">
        <v>17</v>
      </c>
      <c r="O12" s="12">
        <f>I6/M12</f>
        <v>2.4705882352941178</v>
      </c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>
      <c r="B13" s="15" t="s">
        <v>24</v>
      </c>
      <c r="C13" s="15"/>
      <c r="D13" s="16">
        <f>D10*O7</f>
        <v>168</v>
      </c>
      <c r="E13" s="17"/>
      <c r="F13" s="16">
        <f>D13*E7</f>
        <v>348.37420800000001</v>
      </c>
      <c r="G13" s="18"/>
      <c r="H13" s="58">
        <f t="shared" ref="H13:H21" si="0">F13*60/1000</f>
        <v>20.902452480000001</v>
      </c>
      <c r="I13" s="58"/>
      <c r="K13" s="55"/>
      <c r="L13" s="3" t="s">
        <v>16</v>
      </c>
      <c r="M13" s="13">
        <v>15</v>
      </c>
      <c r="O13" s="12">
        <f>I6/M13</f>
        <v>2.8</v>
      </c>
      <c r="T13" s="33">
        <v>21</v>
      </c>
      <c r="U13" s="52" t="s">
        <v>8</v>
      </c>
      <c r="V13" s="47">
        <v>1</v>
      </c>
      <c r="W13" s="47">
        <v>2</v>
      </c>
      <c r="X13" s="47">
        <v>3</v>
      </c>
      <c r="Y13" s="48">
        <v>4</v>
      </c>
      <c r="Z13" s="49">
        <v>5</v>
      </c>
      <c r="AA13" s="49">
        <v>6</v>
      </c>
      <c r="AB13" s="48">
        <v>7</v>
      </c>
      <c r="AC13" s="47">
        <v>8</v>
      </c>
      <c r="AD13" s="47">
        <v>9</v>
      </c>
      <c r="AE13" s="47">
        <v>10</v>
      </c>
    </row>
    <row r="14" spans="1:31">
      <c r="B14" s="15" t="s">
        <v>25</v>
      </c>
      <c r="C14" s="15"/>
      <c r="D14" s="16">
        <f>D10*O8</f>
        <v>193.84615384615384</v>
      </c>
      <c r="E14" s="17"/>
      <c r="F14" s="16">
        <f>D14*E7</f>
        <v>401.97024000000005</v>
      </c>
      <c r="G14" s="18"/>
      <c r="H14" s="58">
        <f t="shared" si="0"/>
        <v>24.118214400000003</v>
      </c>
      <c r="I14" s="58"/>
      <c r="K14" s="55"/>
      <c r="L14" s="3" t="s">
        <v>17</v>
      </c>
      <c r="M14" s="13">
        <v>13</v>
      </c>
      <c r="O14" s="12">
        <f>I6/M14</f>
        <v>3.2307692307692308</v>
      </c>
      <c r="T14" s="34">
        <v>19</v>
      </c>
      <c r="U14" s="44">
        <v>90</v>
      </c>
      <c r="V14" s="37">
        <v>10.54</v>
      </c>
      <c r="W14" s="37">
        <v>11.94</v>
      </c>
      <c r="X14" s="37">
        <v>13.78</v>
      </c>
      <c r="Y14" s="37">
        <v>15.58</v>
      </c>
      <c r="Z14" s="37">
        <v>17.059999999999999</v>
      </c>
      <c r="AA14" s="37">
        <v>18.86</v>
      </c>
      <c r="AB14" s="37">
        <v>21.08</v>
      </c>
      <c r="AC14" s="37">
        <v>23.89</v>
      </c>
      <c r="AD14" s="37">
        <v>27.56</v>
      </c>
      <c r="AE14" s="37">
        <v>32.58</v>
      </c>
    </row>
    <row r="15" spans="1:31">
      <c r="B15" s="15" t="s">
        <v>26</v>
      </c>
      <c r="C15" s="15"/>
      <c r="D15" s="16">
        <f>D10*O9</f>
        <v>219.13043478260869</v>
      </c>
      <c r="E15" s="17"/>
      <c r="F15" s="16">
        <f>D15*E7</f>
        <v>454.40114086956521</v>
      </c>
      <c r="G15" s="18"/>
      <c r="H15" s="58">
        <f t="shared" si="0"/>
        <v>27.264068452173913</v>
      </c>
      <c r="I15" s="58"/>
      <c r="K15" s="56"/>
      <c r="L15" s="3" t="s">
        <v>18</v>
      </c>
      <c r="M15" s="13">
        <v>11</v>
      </c>
      <c r="O15" s="12">
        <f>I6/M15</f>
        <v>3.8181818181818183</v>
      </c>
      <c r="T15" s="34">
        <v>17</v>
      </c>
      <c r="U15" s="44">
        <v>100</v>
      </c>
      <c r="V15" s="37">
        <v>11.71</v>
      </c>
      <c r="W15" s="37">
        <v>13.27</v>
      </c>
      <c r="X15" s="37">
        <v>15.31</v>
      </c>
      <c r="Y15" s="37">
        <v>17.309999999999999</v>
      </c>
      <c r="Z15" s="37">
        <v>18.96</v>
      </c>
      <c r="AA15" s="37">
        <v>20.95</v>
      </c>
      <c r="AB15" s="42">
        <v>23.42</v>
      </c>
      <c r="AC15" s="37">
        <v>26.54</v>
      </c>
      <c r="AD15" s="37">
        <v>30.63</v>
      </c>
      <c r="AE15" s="37">
        <v>36.19</v>
      </c>
    </row>
    <row r="16" spans="1:31">
      <c r="B16" s="15" t="s">
        <v>27</v>
      </c>
      <c r="C16" s="15"/>
      <c r="D16" s="16">
        <f>D10*O10</f>
        <v>240</v>
      </c>
      <c r="E16" s="17"/>
      <c r="F16" s="16">
        <f>D16*E7</f>
        <v>497.67744000000005</v>
      </c>
      <c r="G16" s="18"/>
      <c r="H16" s="58">
        <f t="shared" si="0"/>
        <v>29.8606464</v>
      </c>
      <c r="I16" s="58"/>
      <c r="T16" s="34">
        <v>15</v>
      </c>
      <c r="U16" s="44">
        <v>110</v>
      </c>
      <c r="V16" s="37">
        <v>12.88</v>
      </c>
      <c r="W16" s="37">
        <v>14.6</v>
      </c>
      <c r="X16" s="37">
        <v>16.84</v>
      </c>
      <c r="Y16" s="37">
        <v>19.04</v>
      </c>
      <c r="Z16" s="37">
        <v>20.86</v>
      </c>
      <c r="AA16" s="37">
        <v>23.05</v>
      </c>
      <c r="AB16" s="42">
        <v>25.76</v>
      </c>
      <c r="AC16" s="37">
        <v>29.2</v>
      </c>
      <c r="AD16" s="37">
        <v>33.69</v>
      </c>
      <c r="AE16" s="37">
        <v>39.81</v>
      </c>
    </row>
    <row r="17" spans="2:31">
      <c r="B17" s="15" t="s">
        <v>28</v>
      </c>
      <c r="C17" s="15"/>
      <c r="D17" s="16">
        <f>D10*O11</f>
        <v>265.26315789473688</v>
      </c>
      <c r="E17" s="17"/>
      <c r="F17" s="16">
        <f>D17*E7</f>
        <v>550.06453894736853</v>
      </c>
      <c r="G17" s="18"/>
      <c r="H17" s="58">
        <f t="shared" si="0"/>
        <v>33.003872336842115</v>
      </c>
      <c r="I17" s="58"/>
      <c r="T17" s="34">
        <v>13</v>
      </c>
      <c r="U17" s="44">
        <v>115</v>
      </c>
      <c r="V17" s="37">
        <v>13.47</v>
      </c>
      <c r="W17" s="37">
        <v>15.26</v>
      </c>
      <c r="X17" s="37">
        <v>17.61</v>
      </c>
      <c r="Y17" s="37">
        <v>19.91</v>
      </c>
      <c r="Z17" s="37">
        <v>21.8</v>
      </c>
      <c r="AA17" s="37">
        <v>24.1</v>
      </c>
      <c r="AB17" s="37">
        <v>26.93</v>
      </c>
      <c r="AC17" s="37">
        <v>30.52</v>
      </c>
      <c r="AD17" s="37">
        <v>35.22</v>
      </c>
      <c r="AE17" s="37">
        <v>41.62</v>
      </c>
    </row>
    <row r="18" spans="2:31">
      <c r="B18" s="15" t="s">
        <v>29</v>
      </c>
      <c r="C18" s="15"/>
      <c r="D18" s="16">
        <f>D10*O12</f>
        <v>296.47058823529414</v>
      </c>
      <c r="E18" s="17"/>
      <c r="F18" s="16">
        <f>D18*E7</f>
        <v>614.77801411764722</v>
      </c>
      <c r="G18" s="18"/>
      <c r="H18" s="58">
        <f t="shared" si="0"/>
        <v>36.886680847058827</v>
      </c>
      <c r="I18" s="58"/>
      <c r="T18" s="35">
        <v>11</v>
      </c>
      <c r="U18" s="44">
        <v>120</v>
      </c>
      <c r="V18" s="37">
        <v>14.05</v>
      </c>
      <c r="W18" s="37">
        <v>15.93</v>
      </c>
      <c r="X18" s="37">
        <v>18.38</v>
      </c>
      <c r="Y18" s="37">
        <v>20.77</v>
      </c>
      <c r="Z18" s="37">
        <v>22.75</v>
      </c>
      <c r="AA18" s="37">
        <v>25.15</v>
      </c>
      <c r="AB18" s="37">
        <v>28.1</v>
      </c>
      <c r="AC18" s="37">
        <v>31.85</v>
      </c>
      <c r="AD18" s="37">
        <v>36.75</v>
      </c>
      <c r="AE18" s="37">
        <v>43.43</v>
      </c>
    </row>
    <row r="19" spans="2:31">
      <c r="B19" s="15" t="s">
        <v>30</v>
      </c>
      <c r="C19" s="15"/>
      <c r="D19" s="16">
        <f>D10*O13</f>
        <v>336</v>
      </c>
      <c r="E19" s="17"/>
      <c r="F19" s="16">
        <f>D19*E7</f>
        <v>696.74841600000002</v>
      </c>
      <c r="G19" s="18"/>
      <c r="H19" s="58">
        <f t="shared" si="0"/>
        <v>41.804904960000002</v>
      </c>
      <c r="I19" s="58"/>
    </row>
    <row r="20" spans="2:31">
      <c r="B20" s="15" t="s">
        <v>31</v>
      </c>
      <c r="C20" s="15"/>
      <c r="D20" s="16">
        <f>D10*O14</f>
        <v>387.69230769230768</v>
      </c>
      <c r="E20" s="17"/>
      <c r="F20" s="16">
        <f>D20*E7</f>
        <v>803.94048000000009</v>
      </c>
      <c r="G20" s="18"/>
      <c r="H20" s="58">
        <f t="shared" si="0"/>
        <v>48.236428800000006</v>
      </c>
      <c r="I20" s="58"/>
    </row>
    <row r="21" spans="2:31">
      <c r="B21" s="15" t="s">
        <v>32</v>
      </c>
      <c r="C21" s="15"/>
      <c r="D21" s="16">
        <f>D10*O15</f>
        <v>458.18181818181819</v>
      </c>
      <c r="E21" s="17"/>
      <c r="F21" s="16">
        <f>D21*E7</f>
        <v>950.11147636363648</v>
      </c>
      <c r="G21" s="18"/>
      <c r="H21" s="58">
        <f t="shared" si="0"/>
        <v>57.006688581818189</v>
      </c>
      <c r="I21" s="58"/>
    </row>
  </sheetData>
  <mergeCells count="14">
    <mergeCell ref="H16:I16"/>
    <mergeCell ref="H17:I17"/>
    <mergeCell ref="H18:I18"/>
    <mergeCell ref="H19:I19"/>
    <mergeCell ref="H20:I20"/>
    <mergeCell ref="H21:I21"/>
    <mergeCell ref="G6:G8"/>
    <mergeCell ref="K6:K15"/>
    <mergeCell ref="H10:I10"/>
    <mergeCell ref="H11:I11"/>
    <mergeCell ref="H12:I12"/>
    <mergeCell ref="H13:I13"/>
    <mergeCell ref="H14:I14"/>
    <mergeCell ref="H15:I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1"/>
  <sheetViews>
    <sheetView showGridLines="0" workbookViewId="0">
      <selection activeCell="O27" sqref="O27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  <col min="20" max="20" width="3.375" style="1" customWidth="1"/>
    <col min="21" max="21" width="3.375" style="43" customWidth="1"/>
    <col min="22" max="31" width="4.125" customWidth="1"/>
  </cols>
  <sheetData>
    <row r="1" spans="1:31" ht="17.25">
      <c r="A1" s="20" t="s">
        <v>38</v>
      </c>
    </row>
    <row r="2" spans="1:31" ht="17.25">
      <c r="A2" s="20" t="s">
        <v>40</v>
      </c>
    </row>
    <row r="3" spans="1:31" ht="17.25">
      <c r="A3" s="20" t="s">
        <v>39</v>
      </c>
    </row>
    <row r="5" spans="1:31">
      <c r="A5" s="2"/>
      <c r="B5" s="3" t="s">
        <v>1</v>
      </c>
      <c r="C5" s="3"/>
      <c r="D5" s="3" t="s">
        <v>3</v>
      </c>
      <c r="E5" s="3" t="s">
        <v>33</v>
      </c>
      <c r="G5" s="2" t="s">
        <v>19</v>
      </c>
      <c r="H5" s="2"/>
      <c r="I5" s="2"/>
      <c r="J5" s="2"/>
      <c r="K5" s="2"/>
      <c r="L5" s="2"/>
      <c r="M5" s="2"/>
      <c r="O5" s="3" t="s">
        <v>21</v>
      </c>
    </row>
    <row r="6" spans="1:31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54" t="s">
        <v>5</v>
      </c>
      <c r="H6" s="9" t="s">
        <v>10</v>
      </c>
      <c r="I6" s="13">
        <v>42</v>
      </c>
      <c r="J6" s="7"/>
      <c r="K6" s="54" t="s">
        <v>11</v>
      </c>
      <c r="L6" s="3" t="s">
        <v>6</v>
      </c>
      <c r="M6" s="13">
        <v>34</v>
      </c>
      <c r="O6" s="12">
        <f>I6/M6</f>
        <v>1.2352941176470589</v>
      </c>
      <c r="T6" s="33">
        <v>42</v>
      </c>
      <c r="U6" s="53" t="s">
        <v>6</v>
      </c>
      <c r="V6" s="37">
        <v>1</v>
      </c>
      <c r="W6" s="37">
        <v>2</v>
      </c>
      <c r="X6" s="37">
        <v>3</v>
      </c>
      <c r="Y6" s="37">
        <v>4</v>
      </c>
      <c r="Z6" s="37">
        <v>5</v>
      </c>
      <c r="AA6" s="37">
        <v>6</v>
      </c>
      <c r="AB6" s="38">
        <v>7</v>
      </c>
      <c r="AC6" s="39">
        <v>8</v>
      </c>
      <c r="AD6" s="39">
        <v>9</v>
      </c>
      <c r="AE6" s="39">
        <v>10</v>
      </c>
    </row>
    <row r="7" spans="1:31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5"/>
      <c r="H7" s="59" t="s">
        <v>8</v>
      </c>
      <c r="I7" s="59">
        <v>32</v>
      </c>
      <c r="J7" s="8"/>
      <c r="K7" s="55"/>
      <c r="L7" s="3" t="s">
        <v>7</v>
      </c>
      <c r="M7" s="13">
        <v>30</v>
      </c>
      <c r="O7" s="12">
        <f>I6/M7</f>
        <v>1.4</v>
      </c>
      <c r="T7" s="35">
        <v>32</v>
      </c>
      <c r="U7" s="44">
        <v>90</v>
      </c>
      <c r="V7" s="37">
        <v>13.83</v>
      </c>
      <c r="W7" s="37">
        <v>15.68</v>
      </c>
      <c r="X7" s="40">
        <v>18.09</v>
      </c>
      <c r="Y7" s="37">
        <v>20.45</v>
      </c>
      <c r="Z7" s="37">
        <v>22.4</v>
      </c>
      <c r="AA7" s="37">
        <v>24.75</v>
      </c>
      <c r="AB7" s="37">
        <v>27.67</v>
      </c>
      <c r="AC7" s="37">
        <v>31.35</v>
      </c>
      <c r="AD7" s="37">
        <v>36.18</v>
      </c>
      <c r="AE7" s="37">
        <v>42.76</v>
      </c>
    </row>
    <row r="8" spans="1:31">
      <c r="G8" s="56"/>
      <c r="H8" s="3" t="s">
        <v>6</v>
      </c>
      <c r="I8" s="3">
        <v>24</v>
      </c>
      <c r="J8" s="8"/>
      <c r="K8" s="55"/>
      <c r="L8" s="3" t="s">
        <v>9</v>
      </c>
      <c r="M8" s="13">
        <v>26</v>
      </c>
      <c r="O8" s="12">
        <f>I6/M8</f>
        <v>1.6153846153846154</v>
      </c>
      <c r="T8" s="33">
        <v>34</v>
      </c>
      <c r="U8" s="44">
        <v>100</v>
      </c>
      <c r="V8" s="37">
        <v>15.37</v>
      </c>
      <c r="W8" s="37">
        <v>17.420000000000002</v>
      </c>
      <c r="X8" s="37">
        <v>20.100000000000001</v>
      </c>
      <c r="Y8" s="37">
        <v>22.72</v>
      </c>
      <c r="Z8" s="41">
        <v>24.88</v>
      </c>
      <c r="AA8" s="37">
        <v>27.5</v>
      </c>
      <c r="AB8" s="41">
        <v>30.74</v>
      </c>
      <c r="AC8" s="37">
        <v>34.840000000000003</v>
      </c>
      <c r="AD8" s="37">
        <v>40.200000000000003</v>
      </c>
      <c r="AE8" s="37">
        <v>47.51</v>
      </c>
    </row>
    <row r="9" spans="1:31">
      <c r="J9" s="6"/>
      <c r="K9" s="55"/>
      <c r="L9" s="3" t="s">
        <v>12</v>
      </c>
      <c r="M9" s="13">
        <v>23</v>
      </c>
      <c r="O9" s="12">
        <f>I6/M9</f>
        <v>1.826086956521739</v>
      </c>
      <c r="T9" s="34">
        <v>30</v>
      </c>
      <c r="U9" s="44">
        <v>110</v>
      </c>
      <c r="V9" s="37">
        <v>16.91</v>
      </c>
      <c r="W9" s="37">
        <v>19.16</v>
      </c>
      <c r="X9" s="37">
        <v>22.11</v>
      </c>
      <c r="Y9" s="37">
        <v>24.99</v>
      </c>
      <c r="Z9" s="41">
        <v>27.37</v>
      </c>
      <c r="AA9" s="37">
        <v>30.25</v>
      </c>
      <c r="AB9" s="41">
        <v>33.81</v>
      </c>
      <c r="AC9" s="37">
        <v>38.32</v>
      </c>
      <c r="AD9" s="37">
        <v>44.22</v>
      </c>
      <c r="AE9" s="37">
        <v>52.26</v>
      </c>
    </row>
    <row r="10" spans="1:31">
      <c r="A10" s="10" t="s">
        <v>20</v>
      </c>
      <c r="B10" s="36"/>
      <c r="C10" s="36"/>
      <c r="D10" s="14">
        <v>110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21</v>
      </c>
      <c r="O10" s="12">
        <f>I6/M10</f>
        <v>2</v>
      </c>
      <c r="T10" s="34">
        <v>26</v>
      </c>
      <c r="U10" s="44">
        <v>115</v>
      </c>
      <c r="V10" s="37">
        <v>17.670000000000002</v>
      </c>
      <c r="W10" s="37">
        <v>20.03</v>
      </c>
      <c r="X10" s="37">
        <v>23.11</v>
      </c>
      <c r="Y10" s="37">
        <v>26.13</v>
      </c>
      <c r="Z10" s="37">
        <v>28.62</v>
      </c>
      <c r="AA10" s="37">
        <v>31.63</v>
      </c>
      <c r="AB10" s="37">
        <v>35.35</v>
      </c>
      <c r="AC10" s="37">
        <v>40.06</v>
      </c>
      <c r="AD10" s="37">
        <v>46.23</v>
      </c>
      <c r="AE10" s="37">
        <v>54.63</v>
      </c>
    </row>
    <row r="11" spans="1:31">
      <c r="A11" t="s">
        <v>47</v>
      </c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19</v>
      </c>
      <c r="O11" s="12">
        <f>I6/M11</f>
        <v>2.2105263157894739</v>
      </c>
      <c r="T11" s="35">
        <v>23</v>
      </c>
      <c r="U11" s="45">
        <v>120</v>
      </c>
      <c r="V11" s="46">
        <v>18.440000000000001</v>
      </c>
      <c r="W11" s="46">
        <v>20.9</v>
      </c>
      <c r="X11" s="46">
        <v>24.12</v>
      </c>
      <c r="Y11" s="46">
        <v>27.26</v>
      </c>
      <c r="Z11" s="46">
        <v>29.86</v>
      </c>
      <c r="AA11" s="46">
        <v>33</v>
      </c>
      <c r="AB11" s="46">
        <v>36.89</v>
      </c>
      <c r="AC11" s="46">
        <v>41.8</v>
      </c>
      <c r="AD11" s="46">
        <v>48.24</v>
      </c>
      <c r="AE11" s="46">
        <v>57.01</v>
      </c>
    </row>
    <row r="12" spans="1:31">
      <c r="B12" s="15" t="s">
        <v>23</v>
      </c>
      <c r="C12" s="15"/>
      <c r="D12" s="16">
        <f>D10*O6</f>
        <v>135.88235294117646</v>
      </c>
      <c r="E12" s="17"/>
      <c r="F12" s="16">
        <f>D12*E7</f>
        <v>281.77325647058825</v>
      </c>
      <c r="G12" s="18"/>
      <c r="H12" s="58">
        <f>F12*60/1000</f>
        <v>16.906395388235293</v>
      </c>
      <c r="I12" s="58"/>
      <c r="K12" s="55"/>
      <c r="L12" s="3" t="s">
        <v>15</v>
      </c>
      <c r="M12" s="13">
        <v>17</v>
      </c>
      <c r="O12" s="12">
        <f>I6/M12</f>
        <v>2.4705882352941178</v>
      </c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>
      <c r="B13" s="15" t="s">
        <v>24</v>
      </c>
      <c r="C13" s="15"/>
      <c r="D13" s="16">
        <f>D10*O7</f>
        <v>154</v>
      </c>
      <c r="E13" s="17"/>
      <c r="F13" s="16">
        <f>D13*E7</f>
        <v>319.34302400000001</v>
      </c>
      <c r="G13" s="18"/>
      <c r="H13" s="58">
        <f t="shared" ref="H13:H21" si="0">F13*60/1000</f>
        <v>19.160581440000001</v>
      </c>
      <c r="I13" s="58"/>
      <c r="K13" s="55"/>
      <c r="L13" s="3" t="s">
        <v>16</v>
      </c>
      <c r="M13" s="13">
        <v>15</v>
      </c>
      <c r="O13" s="12">
        <f>I6/M13</f>
        <v>2.8</v>
      </c>
      <c r="T13" s="33">
        <v>21</v>
      </c>
      <c r="U13" s="52" t="s">
        <v>8</v>
      </c>
      <c r="V13" s="47">
        <v>1</v>
      </c>
      <c r="W13" s="47">
        <v>2</v>
      </c>
      <c r="X13" s="47">
        <v>3</v>
      </c>
      <c r="Y13" s="48">
        <v>4</v>
      </c>
      <c r="Z13" s="49">
        <v>5</v>
      </c>
      <c r="AA13" s="49">
        <v>6</v>
      </c>
      <c r="AB13" s="48">
        <v>7</v>
      </c>
      <c r="AC13" s="47">
        <v>8</v>
      </c>
      <c r="AD13" s="47">
        <v>9</v>
      </c>
      <c r="AE13" s="47">
        <v>10</v>
      </c>
    </row>
    <row r="14" spans="1:31">
      <c r="B14" s="15" t="s">
        <v>25</v>
      </c>
      <c r="C14" s="15"/>
      <c r="D14" s="16">
        <f>D10*O8</f>
        <v>177.69230769230771</v>
      </c>
      <c r="E14" s="17"/>
      <c r="F14" s="16">
        <f>D14*E7</f>
        <v>368.47272000000004</v>
      </c>
      <c r="G14" s="18"/>
      <c r="H14" s="58">
        <f t="shared" si="0"/>
        <v>22.108363200000003</v>
      </c>
      <c r="I14" s="58"/>
      <c r="K14" s="55"/>
      <c r="L14" s="3" t="s">
        <v>17</v>
      </c>
      <c r="M14" s="13">
        <v>13</v>
      </c>
      <c r="O14" s="12">
        <f>I6/M14</f>
        <v>3.2307692307692308</v>
      </c>
      <c r="T14" s="34">
        <v>19</v>
      </c>
      <c r="U14" s="44">
        <v>90</v>
      </c>
      <c r="V14" s="37">
        <v>10.54</v>
      </c>
      <c r="W14" s="37">
        <v>11.94</v>
      </c>
      <c r="X14" s="37">
        <v>13.78</v>
      </c>
      <c r="Y14" s="37">
        <v>15.58</v>
      </c>
      <c r="Z14" s="37">
        <v>17.059999999999999</v>
      </c>
      <c r="AA14" s="37">
        <v>18.86</v>
      </c>
      <c r="AB14" s="37">
        <v>21.08</v>
      </c>
      <c r="AC14" s="37">
        <v>23.89</v>
      </c>
      <c r="AD14" s="37">
        <v>27.56</v>
      </c>
      <c r="AE14" s="37">
        <v>32.58</v>
      </c>
    </row>
    <row r="15" spans="1:31">
      <c r="B15" s="15" t="s">
        <v>26</v>
      </c>
      <c r="C15" s="15"/>
      <c r="D15" s="16">
        <f>D10*O9</f>
        <v>200.86956521739128</v>
      </c>
      <c r="E15" s="17"/>
      <c r="F15" s="16">
        <f>D15*E7</f>
        <v>416.53437913043479</v>
      </c>
      <c r="G15" s="18"/>
      <c r="H15" s="58">
        <f t="shared" si="0"/>
        <v>24.992062747826086</v>
      </c>
      <c r="I15" s="58"/>
      <c r="K15" s="56"/>
      <c r="L15" s="3" t="s">
        <v>18</v>
      </c>
      <c r="M15" s="13">
        <v>11</v>
      </c>
      <c r="O15" s="12">
        <f>I6/M15</f>
        <v>3.8181818181818183</v>
      </c>
      <c r="T15" s="34">
        <v>17</v>
      </c>
      <c r="U15" s="44">
        <v>100</v>
      </c>
      <c r="V15" s="37">
        <v>11.71</v>
      </c>
      <c r="W15" s="37">
        <v>13.27</v>
      </c>
      <c r="X15" s="37">
        <v>15.31</v>
      </c>
      <c r="Y15" s="37">
        <v>17.309999999999999</v>
      </c>
      <c r="Z15" s="37">
        <v>18.96</v>
      </c>
      <c r="AA15" s="37">
        <v>20.95</v>
      </c>
      <c r="AB15" s="42">
        <v>23.42</v>
      </c>
      <c r="AC15" s="37">
        <v>26.54</v>
      </c>
      <c r="AD15" s="37">
        <v>30.63</v>
      </c>
      <c r="AE15" s="37">
        <v>36.19</v>
      </c>
    </row>
    <row r="16" spans="1:31">
      <c r="B16" s="15" t="s">
        <v>27</v>
      </c>
      <c r="C16" s="15"/>
      <c r="D16" s="16">
        <f>D10*O10</f>
        <v>220</v>
      </c>
      <c r="E16" s="17"/>
      <c r="F16" s="16">
        <f>D16*E7</f>
        <v>456.20432000000005</v>
      </c>
      <c r="G16" s="18"/>
      <c r="H16" s="58">
        <f t="shared" si="0"/>
        <v>27.372259200000006</v>
      </c>
      <c r="I16" s="58"/>
      <c r="T16" s="34">
        <v>15</v>
      </c>
      <c r="U16" s="44">
        <v>110</v>
      </c>
      <c r="V16" s="37">
        <v>12.88</v>
      </c>
      <c r="W16" s="37">
        <v>14.6</v>
      </c>
      <c r="X16" s="37">
        <v>16.84</v>
      </c>
      <c r="Y16" s="37">
        <v>19.04</v>
      </c>
      <c r="Z16" s="37">
        <v>20.86</v>
      </c>
      <c r="AA16" s="37">
        <v>23.05</v>
      </c>
      <c r="AB16" s="42">
        <v>25.76</v>
      </c>
      <c r="AC16" s="37">
        <v>29.2</v>
      </c>
      <c r="AD16" s="37">
        <v>33.69</v>
      </c>
      <c r="AE16" s="37">
        <v>39.81</v>
      </c>
    </row>
    <row r="17" spans="2:31">
      <c r="B17" s="15" t="s">
        <v>28</v>
      </c>
      <c r="C17" s="15"/>
      <c r="D17" s="16">
        <f>D10*O11</f>
        <v>243.15789473684214</v>
      </c>
      <c r="E17" s="17"/>
      <c r="F17" s="16">
        <f>D17*E7</f>
        <v>504.22582736842116</v>
      </c>
      <c r="G17" s="18"/>
      <c r="H17" s="58">
        <f t="shared" si="0"/>
        <v>30.25354964210527</v>
      </c>
      <c r="I17" s="58"/>
      <c r="T17" s="34">
        <v>13</v>
      </c>
      <c r="U17" s="44">
        <v>115</v>
      </c>
      <c r="V17" s="37">
        <v>13.47</v>
      </c>
      <c r="W17" s="37">
        <v>15.26</v>
      </c>
      <c r="X17" s="37">
        <v>17.61</v>
      </c>
      <c r="Y17" s="37">
        <v>19.91</v>
      </c>
      <c r="Z17" s="37">
        <v>21.8</v>
      </c>
      <c r="AA17" s="37">
        <v>24.1</v>
      </c>
      <c r="AB17" s="37">
        <v>26.93</v>
      </c>
      <c r="AC17" s="37">
        <v>30.52</v>
      </c>
      <c r="AD17" s="37">
        <v>35.22</v>
      </c>
      <c r="AE17" s="37">
        <v>41.62</v>
      </c>
    </row>
    <row r="18" spans="2:31">
      <c r="B18" s="15" t="s">
        <v>29</v>
      </c>
      <c r="C18" s="15"/>
      <c r="D18" s="16">
        <f>D10*O12</f>
        <v>271.76470588235293</v>
      </c>
      <c r="E18" s="17"/>
      <c r="F18" s="16">
        <f>D18*E7</f>
        <v>563.5465129411765</v>
      </c>
      <c r="G18" s="18"/>
      <c r="H18" s="58">
        <f t="shared" si="0"/>
        <v>33.812790776470585</v>
      </c>
      <c r="I18" s="58"/>
      <c r="T18" s="35">
        <v>11</v>
      </c>
      <c r="U18" s="44">
        <v>120</v>
      </c>
      <c r="V18" s="37">
        <v>14.05</v>
      </c>
      <c r="W18" s="37">
        <v>15.93</v>
      </c>
      <c r="X18" s="37">
        <v>18.38</v>
      </c>
      <c r="Y18" s="37">
        <v>20.77</v>
      </c>
      <c r="Z18" s="37">
        <v>22.75</v>
      </c>
      <c r="AA18" s="37">
        <v>25.15</v>
      </c>
      <c r="AB18" s="37">
        <v>28.1</v>
      </c>
      <c r="AC18" s="37">
        <v>31.85</v>
      </c>
      <c r="AD18" s="37">
        <v>36.75</v>
      </c>
      <c r="AE18" s="37">
        <v>43.43</v>
      </c>
    </row>
    <row r="19" spans="2:31">
      <c r="B19" s="15" t="s">
        <v>30</v>
      </c>
      <c r="C19" s="15"/>
      <c r="D19" s="16">
        <f>D10*O13</f>
        <v>308</v>
      </c>
      <c r="E19" s="17"/>
      <c r="F19" s="16">
        <f>D19*E7</f>
        <v>638.68604800000003</v>
      </c>
      <c r="G19" s="18"/>
      <c r="H19" s="58">
        <f t="shared" si="0"/>
        <v>38.321162880000003</v>
      </c>
      <c r="I19" s="58"/>
    </row>
    <row r="20" spans="2:31">
      <c r="B20" s="15" t="s">
        <v>31</v>
      </c>
      <c r="C20" s="15"/>
      <c r="D20" s="16">
        <f>D10*O14</f>
        <v>355.38461538461542</v>
      </c>
      <c r="E20" s="17"/>
      <c r="F20" s="16">
        <f>D20*E7</f>
        <v>736.94544000000008</v>
      </c>
      <c r="G20" s="18"/>
      <c r="H20" s="58">
        <f t="shared" si="0"/>
        <v>44.216726400000006</v>
      </c>
      <c r="I20" s="58"/>
    </row>
    <row r="21" spans="2:31">
      <c r="B21" s="15" t="s">
        <v>32</v>
      </c>
      <c r="C21" s="15"/>
      <c r="D21" s="16">
        <f>D10*O15</f>
        <v>420</v>
      </c>
      <c r="E21" s="17"/>
      <c r="F21" s="16">
        <f>D21*E7</f>
        <v>870.93552000000011</v>
      </c>
      <c r="G21" s="18"/>
      <c r="H21" s="58">
        <f t="shared" si="0"/>
        <v>52.256131200000006</v>
      </c>
      <c r="I21" s="58"/>
    </row>
  </sheetData>
  <mergeCells count="14">
    <mergeCell ref="H16:I16"/>
    <mergeCell ref="H17:I17"/>
    <mergeCell ref="H18:I18"/>
    <mergeCell ref="H19:I19"/>
    <mergeCell ref="H20:I20"/>
    <mergeCell ref="H21:I21"/>
    <mergeCell ref="G6:G8"/>
    <mergeCell ref="K6:K15"/>
    <mergeCell ref="H10:I10"/>
    <mergeCell ref="H11:I11"/>
    <mergeCell ref="H12:I12"/>
    <mergeCell ref="H13:I13"/>
    <mergeCell ref="H14:I14"/>
    <mergeCell ref="H15:I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1"/>
  <sheetViews>
    <sheetView showGridLines="0" workbookViewId="0">
      <selection activeCell="O31" sqref="O31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  <col min="20" max="20" width="3.375" style="1" customWidth="1"/>
    <col min="21" max="21" width="3.375" style="43" customWidth="1"/>
    <col min="22" max="31" width="4.125" customWidth="1"/>
  </cols>
  <sheetData>
    <row r="1" spans="1:31" ht="17.25">
      <c r="A1" s="20" t="s">
        <v>38</v>
      </c>
    </row>
    <row r="2" spans="1:31" ht="17.25">
      <c r="A2" s="20" t="s">
        <v>40</v>
      </c>
    </row>
    <row r="3" spans="1:31" ht="17.25">
      <c r="A3" s="20" t="s">
        <v>39</v>
      </c>
    </row>
    <row r="5" spans="1:31">
      <c r="A5" s="2"/>
      <c r="B5" s="3" t="s">
        <v>1</v>
      </c>
      <c r="C5" s="3"/>
      <c r="D5" s="3" t="s">
        <v>3</v>
      </c>
      <c r="E5" s="3" t="s">
        <v>33</v>
      </c>
      <c r="G5" s="2" t="s">
        <v>19</v>
      </c>
      <c r="H5" s="2"/>
      <c r="I5" s="2"/>
      <c r="J5" s="2"/>
      <c r="K5" s="2"/>
      <c r="L5" s="2"/>
      <c r="M5" s="2"/>
      <c r="O5" s="3" t="s">
        <v>21</v>
      </c>
    </row>
    <row r="6" spans="1:31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54" t="s">
        <v>5</v>
      </c>
      <c r="H6" s="9" t="s">
        <v>10</v>
      </c>
      <c r="I6" s="13">
        <v>42</v>
      </c>
      <c r="J6" s="7"/>
      <c r="K6" s="54" t="s">
        <v>11</v>
      </c>
      <c r="L6" s="3" t="s">
        <v>6</v>
      </c>
      <c r="M6" s="13">
        <v>34</v>
      </c>
      <c r="O6" s="12">
        <f>I6/M6</f>
        <v>1.2352941176470589</v>
      </c>
      <c r="T6" s="33">
        <v>42</v>
      </c>
      <c r="U6" s="53" t="s">
        <v>6</v>
      </c>
      <c r="V6" s="37">
        <v>1</v>
      </c>
      <c r="W6" s="37">
        <v>2</v>
      </c>
      <c r="X6" s="37">
        <v>3</v>
      </c>
      <c r="Y6" s="37">
        <v>4</v>
      </c>
      <c r="Z6" s="37">
        <v>5</v>
      </c>
      <c r="AA6" s="37">
        <v>6</v>
      </c>
      <c r="AB6" s="38">
        <v>7</v>
      </c>
      <c r="AC6" s="39">
        <v>8</v>
      </c>
      <c r="AD6" s="39">
        <v>9</v>
      </c>
      <c r="AE6" s="39">
        <v>10</v>
      </c>
    </row>
    <row r="7" spans="1:31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5"/>
      <c r="H7" s="59" t="s">
        <v>8</v>
      </c>
      <c r="I7" s="59">
        <v>32</v>
      </c>
      <c r="J7" s="8"/>
      <c r="K7" s="55"/>
      <c r="L7" s="3" t="s">
        <v>7</v>
      </c>
      <c r="M7" s="13">
        <v>30</v>
      </c>
      <c r="O7" s="12">
        <f>I6/M7</f>
        <v>1.4</v>
      </c>
      <c r="T7" s="35">
        <v>32</v>
      </c>
      <c r="U7" s="44">
        <v>90</v>
      </c>
      <c r="V7" s="37">
        <v>13.83</v>
      </c>
      <c r="W7" s="37">
        <v>15.68</v>
      </c>
      <c r="X7" s="40">
        <v>18.09</v>
      </c>
      <c r="Y7" s="37">
        <v>20.45</v>
      </c>
      <c r="Z7" s="37">
        <v>22.4</v>
      </c>
      <c r="AA7" s="37">
        <v>24.75</v>
      </c>
      <c r="AB7" s="37">
        <v>27.67</v>
      </c>
      <c r="AC7" s="37">
        <v>31.35</v>
      </c>
      <c r="AD7" s="37">
        <v>36.18</v>
      </c>
      <c r="AE7" s="37">
        <v>42.76</v>
      </c>
    </row>
    <row r="8" spans="1:31">
      <c r="G8" s="56"/>
      <c r="H8" s="3" t="s">
        <v>6</v>
      </c>
      <c r="I8" s="3">
        <v>24</v>
      </c>
      <c r="J8" s="8"/>
      <c r="K8" s="55"/>
      <c r="L8" s="3" t="s">
        <v>9</v>
      </c>
      <c r="M8" s="13">
        <v>26</v>
      </c>
      <c r="O8" s="12">
        <f>I6/M8</f>
        <v>1.6153846153846154</v>
      </c>
      <c r="T8" s="33">
        <v>34</v>
      </c>
      <c r="U8" s="44">
        <v>100</v>
      </c>
      <c r="V8" s="37">
        <v>15.37</v>
      </c>
      <c r="W8" s="37">
        <v>17.420000000000002</v>
      </c>
      <c r="X8" s="37">
        <v>20.100000000000001</v>
      </c>
      <c r="Y8" s="37">
        <v>22.72</v>
      </c>
      <c r="Z8" s="41">
        <v>24.88</v>
      </c>
      <c r="AA8" s="37">
        <v>27.5</v>
      </c>
      <c r="AB8" s="41">
        <v>30.74</v>
      </c>
      <c r="AC8" s="37">
        <v>34.840000000000003</v>
      </c>
      <c r="AD8" s="37">
        <v>40.200000000000003</v>
      </c>
      <c r="AE8" s="37">
        <v>47.51</v>
      </c>
    </row>
    <row r="9" spans="1:31">
      <c r="J9" s="6"/>
      <c r="K9" s="55"/>
      <c r="L9" s="3" t="s">
        <v>12</v>
      </c>
      <c r="M9" s="13">
        <v>23</v>
      </c>
      <c r="O9" s="12">
        <f>I6/M9</f>
        <v>1.826086956521739</v>
      </c>
      <c r="T9" s="34">
        <v>30</v>
      </c>
      <c r="U9" s="44">
        <v>110</v>
      </c>
      <c r="V9" s="37">
        <v>16.91</v>
      </c>
      <c r="W9" s="37">
        <v>19.16</v>
      </c>
      <c r="X9" s="37">
        <v>22.11</v>
      </c>
      <c r="Y9" s="37">
        <v>24.99</v>
      </c>
      <c r="Z9" s="41">
        <v>27.37</v>
      </c>
      <c r="AA9" s="37">
        <v>30.25</v>
      </c>
      <c r="AB9" s="41">
        <v>33.81</v>
      </c>
      <c r="AC9" s="37">
        <v>38.32</v>
      </c>
      <c r="AD9" s="37">
        <v>44.22</v>
      </c>
      <c r="AE9" s="37">
        <v>52.26</v>
      </c>
    </row>
    <row r="10" spans="1:31">
      <c r="A10" s="10" t="s">
        <v>20</v>
      </c>
      <c r="B10" s="36"/>
      <c r="C10" s="36"/>
      <c r="D10" s="14">
        <v>100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21</v>
      </c>
      <c r="O10" s="12">
        <f>I6/M10</f>
        <v>2</v>
      </c>
      <c r="T10" s="34">
        <v>26</v>
      </c>
      <c r="U10" s="44">
        <v>115</v>
      </c>
      <c r="V10" s="37">
        <v>17.670000000000002</v>
      </c>
      <c r="W10" s="37">
        <v>20.03</v>
      </c>
      <c r="X10" s="37">
        <v>23.11</v>
      </c>
      <c r="Y10" s="37">
        <v>26.13</v>
      </c>
      <c r="Z10" s="37">
        <v>28.62</v>
      </c>
      <c r="AA10" s="37">
        <v>31.63</v>
      </c>
      <c r="AB10" s="37">
        <v>35.35</v>
      </c>
      <c r="AC10" s="37">
        <v>40.06</v>
      </c>
      <c r="AD10" s="37">
        <v>46.23</v>
      </c>
      <c r="AE10" s="37">
        <v>54.63</v>
      </c>
    </row>
    <row r="11" spans="1:31">
      <c r="A11" t="s">
        <v>47</v>
      </c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19</v>
      </c>
      <c r="O11" s="12">
        <f>I6/M11</f>
        <v>2.2105263157894739</v>
      </c>
      <c r="T11" s="35">
        <v>23</v>
      </c>
      <c r="U11" s="45">
        <v>120</v>
      </c>
      <c r="V11" s="46">
        <v>18.440000000000001</v>
      </c>
      <c r="W11" s="46">
        <v>20.9</v>
      </c>
      <c r="X11" s="46">
        <v>24.12</v>
      </c>
      <c r="Y11" s="46">
        <v>27.26</v>
      </c>
      <c r="Z11" s="46">
        <v>29.86</v>
      </c>
      <c r="AA11" s="46">
        <v>33</v>
      </c>
      <c r="AB11" s="46">
        <v>36.89</v>
      </c>
      <c r="AC11" s="46">
        <v>41.8</v>
      </c>
      <c r="AD11" s="46">
        <v>48.24</v>
      </c>
      <c r="AE11" s="46">
        <v>57.01</v>
      </c>
    </row>
    <row r="12" spans="1:31">
      <c r="B12" s="15" t="s">
        <v>23</v>
      </c>
      <c r="C12" s="15"/>
      <c r="D12" s="16">
        <f>D10*O6</f>
        <v>123.52941176470588</v>
      </c>
      <c r="E12" s="17"/>
      <c r="F12" s="16">
        <f>D12*E7</f>
        <v>256.15750588235295</v>
      </c>
      <c r="G12" s="18"/>
      <c r="H12" s="58">
        <f>F12*60/1000</f>
        <v>15.369450352941177</v>
      </c>
      <c r="I12" s="58"/>
      <c r="K12" s="55"/>
      <c r="L12" s="3" t="s">
        <v>15</v>
      </c>
      <c r="M12" s="13">
        <v>17</v>
      </c>
      <c r="O12" s="12">
        <f>I6/M12</f>
        <v>2.4705882352941178</v>
      </c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>
      <c r="B13" s="15" t="s">
        <v>24</v>
      </c>
      <c r="C13" s="15"/>
      <c r="D13" s="16">
        <f>D10*O7</f>
        <v>140</v>
      </c>
      <c r="E13" s="17"/>
      <c r="F13" s="16">
        <f>D13*E7</f>
        <v>290.31184000000002</v>
      </c>
      <c r="G13" s="18"/>
      <c r="H13" s="58">
        <f t="shared" ref="H13:H21" si="0">F13*60/1000</f>
        <v>17.418710399999998</v>
      </c>
      <c r="I13" s="58"/>
      <c r="K13" s="55"/>
      <c r="L13" s="3" t="s">
        <v>16</v>
      </c>
      <c r="M13" s="13">
        <v>15</v>
      </c>
      <c r="O13" s="12">
        <f>I6/M13</f>
        <v>2.8</v>
      </c>
      <c r="T13" s="33">
        <v>21</v>
      </c>
      <c r="U13" s="52" t="s">
        <v>8</v>
      </c>
      <c r="V13" s="47">
        <v>1</v>
      </c>
      <c r="W13" s="47">
        <v>2</v>
      </c>
      <c r="X13" s="47">
        <v>3</v>
      </c>
      <c r="Y13" s="48">
        <v>4</v>
      </c>
      <c r="Z13" s="49">
        <v>5</v>
      </c>
      <c r="AA13" s="49">
        <v>6</v>
      </c>
      <c r="AB13" s="48">
        <v>7</v>
      </c>
      <c r="AC13" s="47">
        <v>8</v>
      </c>
      <c r="AD13" s="47">
        <v>9</v>
      </c>
      <c r="AE13" s="47">
        <v>10</v>
      </c>
    </row>
    <row r="14" spans="1:31">
      <c r="B14" s="15" t="s">
        <v>25</v>
      </c>
      <c r="C14" s="15"/>
      <c r="D14" s="16">
        <f>D10*O8</f>
        <v>161.53846153846155</v>
      </c>
      <c r="E14" s="17"/>
      <c r="F14" s="16">
        <f>D14*E7</f>
        <v>334.97520000000003</v>
      </c>
      <c r="G14" s="18"/>
      <c r="H14" s="58">
        <f t="shared" si="0"/>
        <v>20.098512000000003</v>
      </c>
      <c r="I14" s="58"/>
      <c r="K14" s="55"/>
      <c r="L14" s="3" t="s">
        <v>17</v>
      </c>
      <c r="M14" s="13">
        <v>13</v>
      </c>
      <c r="O14" s="12">
        <f>I6/M14</f>
        <v>3.2307692307692308</v>
      </c>
      <c r="T14" s="34">
        <v>19</v>
      </c>
      <c r="U14" s="44">
        <v>90</v>
      </c>
      <c r="V14" s="37">
        <v>10.54</v>
      </c>
      <c r="W14" s="37">
        <v>11.94</v>
      </c>
      <c r="X14" s="37">
        <v>13.78</v>
      </c>
      <c r="Y14" s="37">
        <v>15.58</v>
      </c>
      <c r="Z14" s="37">
        <v>17.059999999999999</v>
      </c>
      <c r="AA14" s="37">
        <v>18.86</v>
      </c>
      <c r="AB14" s="37">
        <v>21.08</v>
      </c>
      <c r="AC14" s="37">
        <v>23.89</v>
      </c>
      <c r="AD14" s="37">
        <v>27.56</v>
      </c>
      <c r="AE14" s="37">
        <v>32.58</v>
      </c>
    </row>
    <row r="15" spans="1:31">
      <c r="B15" s="15" t="s">
        <v>26</v>
      </c>
      <c r="C15" s="15"/>
      <c r="D15" s="16">
        <f>D10*O9</f>
        <v>182.60869565217391</v>
      </c>
      <c r="E15" s="17"/>
      <c r="F15" s="16">
        <f>D15*E7</f>
        <v>378.66761739130436</v>
      </c>
      <c r="G15" s="18"/>
      <c r="H15" s="58">
        <f t="shared" si="0"/>
        <v>22.72005704347826</v>
      </c>
      <c r="I15" s="58"/>
      <c r="K15" s="56"/>
      <c r="L15" s="3" t="s">
        <v>18</v>
      </c>
      <c r="M15" s="13">
        <v>11</v>
      </c>
      <c r="O15" s="12">
        <f>I6/M15</f>
        <v>3.8181818181818183</v>
      </c>
      <c r="T15" s="34">
        <v>17</v>
      </c>
      <c r="U15" s="44">
        <v>100</v>
      </c>
      <c r="V15" s="37">
        <v>11.71</v>
      </c>
      <c r="W15" s="37">
        <v>13.27</v>
      </c>
      <c r="X15" s="37">
        <v>15.31</v>
      </c>
      <c r="Y15" s="37">
        <v>17.309999999999999</v>
      </c>
      <c r="Z15" s="37">
        <v>18.96</v>
      </c>
      <c r="AA15" s="37">
        <v>20.95</v>
      </c>
      <c r="AB15" s="42">
        <v>23.42</v>
      </c>
      <c r="AC15" s="37">
        <v>26.54</v>
      </c>
      <c r="AD15" s="37">
        <v>30.63</v>
      </c>
      <c r="AE15" s="37">
        <v>36.19</v>
      </c>
    </row>
    <row r="16" spans="1:31">
      <c r="B16" s="15" t="s">
        <v>27</v>
      </c>
      <c r="C16" s="15"/>
      <c r="D16" s="16">
        <f>D10*O10</f>
        <v>200</v>
      </c>
      <c r="E16" s="17"/>
      <c r="F16" s="16">
        <f>D16*E7</f>
        <v>414.73120000000006</v>
      </c>
      <c r="G16" s="18"/>
      <c r="H16" s="58">
        <f t="shared" si="0"/>
        <v>24.883872000000004</v>
      </c>
      <c r="I16" s="58"/>
      <c r="T16" s="34">
        <v>15</v>
      </c>
      <c r="U16" s="44">
        <v>110</v>
      </c>
      <c r="V16" s="37">
        <v>12.88</v>
      </c>
      <c r="W16" s="37">
        <v>14.6</v>
      </c>
      <c r="X16" s="37">
        <v>16.84</v>
      </c>
      <c r="Y16" s="37">
        <v>19.04</v>
      </c>
      <c r="Z16" s="37">
        <v>20.86</v>
      </c>
      <c r="AA16" s="37">
        <v>23.05</v>
      </c>
      <c r="AB16" s="42">
        <v>25.76</v>
      </c>
      <c r="AC16" s="37">
        <v>29.2</v>
      </c>
      <c r="AD16" s="37">
        <v>33.69</v>
      </c>
      <c r="AE16" s="37">
        <v>39.81</v>
      </c>
    </row>
    <row r="17" spans="2:31">
      <c r="B17" s="15" t="s">
        <v>28</v>
      </c>
      <c r="C17" s="15"/>
      <c r="D17" s="16">
        <f>D10*O11</f>
        <v>221.0526315789474</v>
      </c>
      <c r="E17" s="17"/>
      <c r="F17" s="16">
        <f>D17*E7</f>
        <v>458.3871157894738</v>
      </c>
      <c r="G17" s="18"/>
      <c r="H17" s="58">
        <f t="shared" si="0"/>
        <v>27.503226947368429</v>
      </c>
      <c r="I17" s="58"/>
      <c r="T17" s="34">
        <v>13</v>
      </c>
      <c r="U17" s="44">
        <v>115</v>
      </c>
      <c r="V17" s="37">
        <v>13.47</v>
      </c>
      <c r="W17" s="37">
        <v>15.26</v>
      </c>
      <c r="X17" s="37">
        <v>17.61</v>
      </c>
      <c r="Y17" s="37">
        <v>19.91</v>
      </c>
      <c r="Z17" s="37">
        <v>21.8</v>
      </c>
      <c r="AA17" s="37">
        <v>24.1</v>
      </c>
      <c r="AB17" s="37">
        <v>26.93</v>
      </c>
      <c r="AC17" s="37">
        <v>30.52</v>
      </c>
      <c r="AD17" s="37">
        <v>35.22</v>
      </c>
      <c r="AE17" s="37">
        <v>41.62</v>
      </c>
    </row>
    <row r="18" spans="2:31">
      <c r="B18" s="15" t="s">
        <v>29</v>
      </c>
      <c r="C18" s="15"/>
      <c r="D18" s="16">
        <f>D10*O12</f>
        <v>247.05882352941177</v>
      </c>
      <c r="E18" s="17"/>
      <c r="F18" s="16">
        <f>D18*E7</f>
        <v>512.3150117647059</v>
      </c>
      <c r="G18" s="18"/>
      <c r="H18" s="58">
        <f t="shared" si="0"/>
        <v>30.738900705882354</v>
      </c>
      <c r="I18" s="58"/>
      <c r="T18" s="35">
        <v>11</v>
      </c>
      <c r="U18" s="44">
        <v>120</v>
      </c>
      <c r="V18" s="37">
        <v>14.05</v>
      </c>
      <c r="W18" s="37">
        <v>15.93</v>
      </c>
      <c r="X18" s="37">
        <v>18.38</v>
      </c>
      <c r="Y18" s="37">
        <v>20.77</v>
      </c>
      <c r="Z18" s="37">
        <v>22.75</v>
      </c>
      <c r="AA18" s="37">
        <v>25.15</v>
      </c>
      <c r="AB18" s="37">
        <v>28.1</v>
      </c>
      <c r="AC18" s="37">
        <v>31.85</v>
      </c>
      <c r="AD18" s="37">
        <v>36.75</v>
      </c>
      <c r="AE18" s="37">
        <v>43.43</v>
      </c>
    </row>
    <row r="19" spans="2:31">
      <c r="B19" s="15" t="s">
        <v>30</v>
      </c>
      <c r="C19" s="15"/>
      <c r="D19" s="16">
        <f>D10*O13</f>
        <v>280</v>
      </c>
      <c r="E19" s="17"/>
      <c r="F19" s="16">
        <f>D19*E7</f>
        <v>580.62368000000004</v>
      </c>
      <c r="G19" s="18"/>
      <c r="H19" s="58">
        <f t="shared" si="0"/>
        <v>34.837420799999997</v>
      </c>
      <c r="I19" s="58"/>
    </row>
    <row r="20" spans="2:31">
      <c r="B20" s="15" t="s">
        <v>31</v>
      </c>
      <c r="C20" s="15"/>
      <c r="D20" s="16">
        <f>D10*O14</f>
        <v>323.07692307692309</v>
      </c>
      <c r="E20" s="17"/>
      <c r="F20" s="16">
        <f>D20*E7</f>
        <v>669.95040000000006</v>
      </c>
      <c r="G20" s="18"/>
      <c r="H20" s="58">
        <f t="shared" si="0"/>
        <v>40.197024000000006</v>
      </c>
      <c r="I20" s="58"/>
    </row>
    <row r="21" spans="2:31">
      <c r="B21" s="15" t="s">
        <v>32</v>
      </c>
      <c r="C21" s="15"/>
      <c r="D21" s="16">
        <f>D10*O15</f>
        <v>381.81818181818181</v>
      </c>
      <c r="E21" s="17"/>
      <c r="F21" s="16">
        <f>D21*E7</f>
        <v>791.75956363636374</v>
      </c>
      <c r="G21" s="18"/>
      <c r="H21" s="58">
        <f t="shared" si="0"/>
        <v>47.505573818181823</v>
      </c>
      <c r="I21" s="58"/>
    </row>
  </sheetData>
  <mergeCells count="14">
    <mergeCell ref="H16:I16"/>
    <mergeCell ref="H17:I17"/>
    <mergeCell ref="H18:I18"/>
    <mergeCell ref="H19:I19"/>
    <mergeCell ref="H20:I20"/>
    <mergeCell ref="H21:I21"/>
    <mergeCell ref="G6:G8"/>
    <mergeCell ref="K6:K15"/>
    <mergeCell ref="H10:I10"/>
    <mergeCell ref="H11:I11"/>
    <mergeCell ref="H12:I12"/>
    <mergeCell ref="H13:I13"/>
    <mergeCell ref="H14:I14"/>
    <mergeCell ref="H15:I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21"/>
  <sheetViews>
    <sheetView showGridLines="0" tabSelected="1" workbookViewId="0">
      <selection activeCell="P21" sqref="P21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  <col min="20" max="20" width="3.375" style="1" customWidth="1"/>
    <col min="21" max="21" width="3.375" style="43" customWidth="1"/>
    <col min="22" max="31" width="4.125" customWidth="1"/>
  </cols>
  <sheetData>
    <row r="1" spans="1:31" ht="17.25">
      <c r="A1" s="20" t="s">
        <v>38</v>
      </c>
    </row>
    <row r="2" spans="1:31" ht="17.25">
      <c r="A2" s="20" t="s">
        <v>40</v>
      </c>
    </row>
    <row r="3" spans="1:31" ht="17.25">
      <c r="A3" s="20" t="s">
        <v>39</v>
      </c>
    </row>
    <row r="5" spans="1:31">
      <c r="A5" s="2"/>
      <c r="B5" s="3" t="s">
        <v>1</v>
      </c>
      <c r="C5" s="3"/>
      <c r="D5" s="3" t="s">
        <v>3</v>
      </c>
      <c r="E5" s="3" t="s">
        <v>33</v>
      </c>
      <c r="G5" s="2" t="s">
        <v>19</v>
      </c>
      <c r="H5" s="2"/>
      <c r="I5" s="2"/>
      <c r="J5" s="2"/>
      <c r="K5" s="2"/>
      <c r="L5" s="2"/>
      <c r="M5" s="2"/>
      <c r="O5" s="3" t="s">
        <v>21</v>
      </c>
    </row>
    <row r="6" spans="1:31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54" t="s">
        <v>5</v>
      </c>
      <c r="H6" s="9" t="s">
        <v>10</v>
      </c>
      <c r="I6" s="13">
        <v>42</v>
      </c>
      <c r="J6" s="7"/>
      <c r="K6" s="54" t="s">
        <v>11</v>
      </c>
      <c r="L6" s="3" t="s">
        <v>6</v>
      </c>
      <c r="M6" s="13">
        <v>34</v>
      </c>
      <c r="O6" s="12">
        <f>I6/M6</f>
        <v>1.2352941176470589</v>
      </c>
      <c r="T6" s="33">
        <v>42</v>
      </c>
      <c r="U6" s="53" t="s">
        <v>6</v>
      </c>
      <c r="V6" s="37">
        <v>1</v>
      </c>
      <c r="W6" s="37">
        <v>2</v>
      </c>
      <c r="X6" s="37">
        <v>3</v>
      </c>
      <c r="Y6" s="37">
        <v>4</v>
      </c>
      <c r="Z6" s="37">
        <v>5</v>
      </c>
      <c r="AA6" s="37">
        <v>6</v>
      </c>
      <c r="AB6" s="38">
        <v>7</v>
      </c>
      <c r="AC6" s="39">
        <v>8</v>
      </c>
      <c r="AD6" s="39">
        <v>9</v>
      </c>
      <c r="AE6" s="39">
        <v>10</v>
      </c>
    </row>
    <row r="7" spans="1:31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5"/>
      <c r="H7" s="59" t="s">
        <v>8</v>
      </c>
      <c r="I7" s="59">
        <v>32</v>
      </c>
      <c r="J7" s="8"/>
      <c r="K7" s="55"/>
      <c r="L7" s="3" t="s">
        <v>7</v>
      </c>
      <c r="M7" s="13">
        <v>30</v>
      </c>
      <c r="O7" s="12">
        <f>I6/M7</f>
        <v>1.4</v>
      </c>
      <c r="T7" s="35">
        <v>32</v>
      </c>
      <c r="U7" s="44">
        <v>90</v>
      </c>
      <c r="V7" s="37">
        <v>13.83</v>
      </c>
      <c r="W7" s="37">
        <v>15.68</v>
      </c>
      <c r="X7" s="40">
        <v>18.09</v>
      </c>
      <c r="Y7" s="37">
        <v>20.45</v>
      </c>
      <c r="Z7" s="37">
        <v>22.4</v>
      </c>
      <c r="AA7" s="37">
        <v>24.75</v>
      </c>
      <c r="AB7" s="37">
        <v>27.67</v>
      </c>
      <c r="AC7" s="37">
        <v>31.35</v>
      </c>
      <c r="AD7" s="37">
        <v>36.18</v>
      </c>
      <c r="AE7" s="37">
        <v>42.76</v>
      </c>
    </row>
    <row r="8" spans="1:31">
      <c r="G8" s="56"/>
      <c r="H8" s="3" t="s">
        <v>6</v>
      </c>
      <c r="I8" s="3">
        <v>24</v>
      </c>
      <c r="J8" s="8"/>
      <c r="K8" s="55"/>
      <c r="L8" s="3" t="s">
        <v>9</v>
      </c>
      <c r="M8" s="13">
        <v>26</v>
      </c>
      <c r="O8" s="12">
        <f>I6/M8</f>
        <v>1.6153846153846154</v>
      </c>
      <c r="T8" s="33">
        <v>34</v>
      </c>
      <c r="U8" s="44">
        <v>100</v>
      </c>
      <c r="V8" s="37">
        <v>15.37</v>
      </c>
      <c r="W8" s="37">
        <v>17.420000000000002</v>
      </c>
      <c r="X8" s="37">
        <v>20.100000000000001</v>
      </c>
      <c r="Y8" s="37">
        <v>22.72</v>
      </c>
      <c r="Z8" s="41">
        <v>24.88</v>
      </c>
      <c r="AA8" s="37">
        <v>27.5</v>
      </c>
      <c r="AB8" s="41">
        <v>30.74</v>
      </c>
      <c r="AC8" s="37">
        <v>34.840000000000003</v>
      </c>
      <c r="AD8" s="37">
        <v>40.200000000000003</v>
      </c>
      <c r="AE8" s="37">
        <v>47.51</v>
      </c>
    </row>
    <row r="9" spans="1:31">
      <c r="J9" s="6"/>
      <c r="K9" s="55"/>
      <c r="L9" s="3" t="s">
        <v>12</v>
      </c>
      <c r="M9" s="13">
        <v>23</v>
      </c>
      <c r="O9" s="12">
        <f>I6/M9</f>
        <v>1.826086956521739</v>
      </c>
      <c r="T9" s="34">
        <v>30</v>
      </c>
      <c r="U9" s="44">
        <v>110</v>
      </c>
      <c r="V9" s="37">
        <v>16.91</v>
      </c>
      <c r="W9" s="37">
        <v>19.16</v>
      </c>
      <c r="X9" s="37">
        <v>22.11</v>
      </c>
      <c r="Y9" s="37">
        <v>24.99</v>
      </c>
      <c r="Z9" s="41">
        <v>27.37</v>
      </c>
      <c r="AA9" s="37">
        <v>30.25</v>
      </c>
      <c r="AB9" s="41">
        <v>33.81</v>
      </c>
      <c r="AC9" s="37">
        <v>38.32</v>
      </c>
      <c r="AD9" s="37">
        <v>44.22</v>
      </c>
      <c r="AE9" s="37">
        <v>52.26</v>
      </c>
    </row>
    <row r="10" spans="1:31">
      <c r="A10" s="10" t="s">
        <v>20</v>
      </c>
      <c r="B10" s="36"/>
      <c r="C10" s="36"/>
      <c r="D10" s="14">
        <v>90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21</v>
      </c>
      <c r="O10" s="12">
        <f>I6/M10</f>
        <v>2</v>
      </c>
      <c r="T10" s="34">
        <v>26</v>
      </c>
      <c r="U10" s="44">
        <v>115</v>
      </c>
      <c r="V10" s="37">
        <v>17.670000000000002</v>
      </c>
      <c r="W10" s="37">
        <v>20.03</v>
      </c>
      <c r="X10" s="37">
        <v>23.11</v>
      </c>
      <c r="Y10" s="37">
        <v>26.13</v>
      </c>
      <c r="Z10" s="37">
        <v>28.62</v>
      </c>
      <c r="AA10" s="37">
        <v>31.63</v>
      </c>
      <c r="AB10" s="37">
        <v>35.35</v>
      </c>
      <c r="AC10" s="37">
        <v>40.06</v>
      </c>
      <c r="AD10" s="37">
        <v>46.23</v>
      </c>
      <c r="AE10" s="37">
        <v>54.63</v>
      </c>
    </row>
    <row r="11" spans="1:31">
      <c r="A11" t="s">
        <v>47</v>
      </c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19</v>
      </c>
      <c r="O11" s="12">
        <f>I6/M11</f>
        <v>2.2105263157894739</v>
      </c>
      <c r="T11" s="35">
        <v>23</v>
      </c>
      <c r="U11" s="45">
        <v>120</v>
      </c>
      <c r="V11" s="46">
        <v>18.440000000000001</v>
      </c>
      <c r="W11" s="46">
        <v>20.9</v>
      </c>
      <c r="X11" s="46">
        <v>24.12</v>
      </c>
      <c r="Y11" s="46">
        <v>27.26</v>
      </c>
      <c r="Z11" s="46">
        <v>29.86</v>
      </c>
      <c r="AA11" s="46">
        <v>33</v>
      </c>
      <c r="AB11" s="46">
        <v>36.89</v>
      </c>
      <c r="AC11" s="46">
        <v>41.8</v>
      </c>
      <c r="AD11" s="46">
        <v>48.24</v>
      </c>
      <c r="AE11" s="46">
        <v>57.01</v>
      </c>
    </row>
    <row r="12" spans="1:31">
      <c r="B12" s="15" t="s">
        <v>23</v>
      </c>
      <c r="C12" s="15"/>
      <c r="D12" s="16">
        <f>D10*O6</f>
        <v>111.1764705882353</v>
      </c>
      <c r="E12" s="17"/>
      <c r="F12" s="16">
        <f>D12*E7</f>
        <v>230.54175529411768</v>
      </c>
      <c r="G12" s="18"/>
      <c r="H12" s="58">
        <f>F12*60/1000</f>
        <v>13.832505317647062</v>
      </c>
      <c r="I12" s="58"/>
      <c r="K12" s="55"/>
      <c r="L12" s="3" t="s">
        <v>15</v>
      </c>
      <c r="M12" s="13">
        <v>17</v>
      </c>
      <c r="O12" s="12">
        <f>I6/M12</f>
        <v>2.4705882352941178</v>
      </c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>
      <c r="B13" s="15" t="s">
        <v>24</v>
      </c>
      <c r="C13" s="15"/>
      <c r="D13" s="16">
        <f>D10*O7</f>
        <v>125.99999999999999</v>
      </c>
      <c r="E13" s="17"/>
      <c r="F13" s="16">
        <f>D13*E7</f>
        <v>261.28065599999996</v>
      </c>
      <c r="G13" s="18"/>
      <c r="H13" s="58">
        <f t="shared" ref="H13:H21" si="0">F13*60/1000</f>
        <v>15.676839359999999</v>
      </c>
      <c r="I13" s="58"/>
      <c r="K13" s="55"/>
      <c r="L13" s="3" t="s">
        <v>16</v>
      </c>
      <c r="M13" s="13">
        <v>15</v>
      </c>
      <c r="O13" s="12">
        <f>I6/M13</f>
        <v>2.8</v>
      </c>
      <c r="T13" s="33">
        <v>21</v>
      </c>
      <c r="U13" s="52" t="s">
        <v>8</v>
      </c>
      <c r="V13" s="47">
        <v>1</v>
      </c>
      <c r="W13" s="47">
        <v>2</v>
      </c>
      <c r="X13" s="47">
        <v>3</v>
      </c>
      <c r="Y13" s="48">
        <v>4</v>
      </c>
      <c r="Z13" s="49">
        <v>5</v>
      </c>
      <c r="AA13" s="49">
        <v>6</v>
      </c>
      <c r="AB13" s="48">
        <v>7</v>
      </c>
      <c r="AC13" s="47">
        <v>8</v>
      </c>
      <c r="AD13" s="47">
        <v>9</v>
      </c>
      <c r="AE13" s="47">
        <v>10</v>
      </c>
    </row>
    <row r="14" spans="1:31">
      <c r="B14" s="15" t="s">
        <v>25</v>
      </c>
      <c r="C14" s="15"/>
      <c r="D14" s="16">
        <f>D10*O8</f>
        <v>145.38461538461539</v>
      </c>
      <c r="E14" s="17"/>
      <c r="F14" s="16">
        <f>D14*E7</f>
        <v>301.47768000000002</v>
      </c>
      <c r="G14" s="18"/>
      <c r="H14" s="58">
        <f t="shared" si="0"/>
        <v>18.088660800000003</v>
      </c>
      <c r="I14" s="58"/>
      <c r="K14" s="55"/>
      <c r="L14" s="3" t="s">
        <v>17</v>
      </c>
      <c r="M14" s="13">
        <v>13</v>
      </c>
      <c r="O14" s="12">
        <f>I6/M14</f>
        <v>3.2307692307692308</v>
      </c>
      <c r="T14" s="34">
        <v>19</v>
      </c>
      <c r="U14" s="44">
        <v>90</v>
      </c>
      <c r="V14" s="37">
        <v>10.54</v>
      </c>
      <c r="W14" s="37">
        <v>11.94</v>
      </c>
      <c r="X14" s="37">
        <v>13.78</v>
      </c>
      <c r="Y14" s="37">
        <v>15.58</v>
      </c>
      <c r="Z14" s="37">
        <v>17.059999999999999</v>
      </c>
      <c r="AA14" s="37">
        <v>18.86</v>
      </c>
      <c r="AB14" s="37">
        <v>21.08</v>
      </c>
      <c r="AC14" s="37">
        <v>23.89</v>
      </c>
      <c r="AD14" s="37">
        <v>27.56</v>
      </c>
      <c r="AE14" s="37">
        <v>32.58</v>
      </c>
    </row>
    <row r="15" spans="1:31">
      <c r="B15" s="15" t="s">
        <v>26</v>
      </c>
      <c r="C15" s="15"/>
      <c r="D15" s="16">
        <f>D10*O9</f>
        <v>164.3478260869565</v>
      </c>
      <c r="E15" s="17"/>
      <c r="F15" s="16">
        <f>D15*E7</f>
        <v>340.80085565217388</v>
      </c>
      <c r="G15" s="18"/>
      <c r="H15" s="58">
        <f t="shared" si="0"/>
        <v>20.448051339130433</v>
      </c>
      <c r="I15" s="58"/>
      <c r="K15" s="56"/>
      <c r="L15" s="3" t="s">
        <v>18</v>
      </c>
      <c r="M15" s="13">
        <v>11</v>
      </c>
      <c r="O15" s="12">
        <f>I6/M15</f>
        <v>3.8181818181818183</v>
      </c>
      <c r="T15" s="34">
        <v>17</v>
      </c>
      <c r="U15" s="44">
        <v>100</v>
      </c>
      <c r="V15" s="37">
        <v>11.71</v>
      </c>
      <c r="W15" s="37">
        <v>13.27</v>
      </c>
      <c r="X15" s="37">
        <v>15.31</v>
      </c>
      <c r="Y15" s="37">
        <v>17.309999999999999</v>
      </c>
      <c r="Z15" s="37">
        <v>18.96</v>
      </c>
      <c r="AA15" s="37">
        <v>20.95</v>
      </c>
      <c r="AB15" s="42">
        <v>23.42</v>
      </c>
      <c r="AC15" s="37">
        <v>26.54</v>
      </c>
      <c r="AD15" s="37">
        <v>30.63</v>
      </c>
      <c r="AE15" s="37">
        <v>36.19</v>
      </c>
    </row>
    <row r="16" spans="1:31">
      <c r="B16" s="15" t="s">
        <v>27</v>
      </c>
      <c r="C16" s="15"/>
      <c r="D16" s="16">
        <f>D10*O10</f>
        <v>180</v>
      </c>
      <c r="E16" s="17"/>
      <c r="F16" s="16">
        <f>D16*E7</f>
        <v>373.25808000000001</v>
      </c>
      <c r="G16" s="18"/>
      <c r="H16" s="58">
        <f t="shared" si="0"/>
        <v>22.395484800000002</v>
      </c>
      <c r="I16" s="58"/>
      <c r="T16" s="34">
        <v>15</v>
      </c>
      <c r="U16" s="44">
        <v>110</v>
      </c>
      <c r="V16" s="37">
        <v>12.88</v>
      </c>
      <c r="W16" s="37">
        <v>14.6</v>
      </c>
      <c r="X16" s="37">
        <v>16.84</v>
      </c>
      <c r="Y16" s="37">
        <v>19.04</v>
      </c>
      <c r="Z16" s="37">
        <v>20.86</v>
      </c>
      <c r="AA16" s="37">
        <v>23.05</v>
      </c>
      <c r="AB16" s="42">
        <v>25.76</v>
      </c>
      <c r="AC16" s="37">
        <v>29.2</v>
      </c>
      <c r="AD16" s="37">
        <v>33.69</v>
      </c>
      <c r="AE16" s="37">
        <v>39.81</v>
      </c>
    </row>
    <row r="17" spans="2:31">
      <c r="B17" s="15" t="s">
        <v>28</v>
      </c>
      <c r="C17" s="15"/>
      <c r="D17" s="16">
        <f>D10*O11</f>
        <v>198.94736842105266</v>
      </c>
      <c r="E17" s="17"/>
      <c r="F17" s="16">
        <f>D17*E7</f>
        <v>412.54840421052643</v>
      </c>
      <c r="G17" s="18"/>
      <c r="H17" s="58">
        <f t="shared" si="0"/>
        <v>24.752904252631588</v>
      </c>
      <c r="I17" s="58"/>
      <c r="T17" s="34">
        <v>13</v>
      </c>
      <c r="U17" s="44">
        <v>115</v>
      </c>
      <c r="V17" s="37">
        <v>13.47</v>
      </c>
      <c r="W17" s="37">
        <v>15.26</v>
      </c>
      <c r="X17" s="37">
        <v>17.61</v>
      </c>
      <c r="Y17" s="37">
        <v>19.91</v>
      </c>
      <c r="Z17" s="37">
        <v>21.8</v>
      </c>
      <c r="AA17" s="37">
        <v>24.1</v>
      </c>
      <c r="AB17" s="37">
        <v>26.93</v>
      </c>
      <c r="AC17" s="37">
        <v>30.52</v>
      </c>
      <c r="AD17" s="37">
        <v>35.22</v>
      </c>
      <c r="AE17" s="37">
        <v>41.62</v>
      </c>
    </row>
    <row r="18" spans="2:31">
      <c r="B18" s="15" t="s">
        <v>29</v>
      </c>
      <c r="C18" s="15"/>
      <c r="D18" s="16">
        <f>D10*O12</f>
        <v>222.35294117647061</v>
      </c>
      <c r="E18" s="17"/>
      <c r="F18" s="16">
        <f>D18*E7</f>
        <v>461.08351058823536</v>
      </c>
      <c r="G18" s="18"/>
      <c r="H18" s="58">
        <f t="shared" si="0"/>
        <v>27.665010635294124</v>
      </c>
      <c r="I18" s="58"/>
      <c r="T18" s="35">
        <v>11</v>
      </c>
      <c r="U18" s="44">
        <v>120</v>
      </c>
      <c r="V18" s="37">
        <v>14.05</v>
      </c>
      <c r="W18" s="37">
        <v>15.93</v>
      </c>
      <c r="X18" s="37">
        <v>18.38</v>
      </c>
      <c r="Y18" s="37">
        <v>20.77</v>
      </c>
      <c r="Z18" s="37">
        <v>22.75</v>
      </c>
      <c r="AA18" s="37">
        <v>25.15</v>
      </c>
      <c r="AB18" s="37">
        <v>28.1</v>
      </c>
      <c r="AC18" s="37">
        <v>31.85</v>
      </c>
      <c r="AD18" s="37">
        <v>36.75</v>
      </c>
      <c r="AE18" s="37">
        <v>43.43</v>
      </c>
    </row>
    <row r="19" spans="2:31">
      <c r="B19" s="15" t="s">
        <v>30</v>
      </c>
      <c r="C19" s="15"/>
      <c r="D19" s="16">
        <f>D10*O13</f>
        <v>251.99999999999997</v>
      </c>
      <c r="E19" s="17"/>
      <c r="F19" s="16">
        <f>D19*E7</f>
        <v>522.56131199999993</v>
      </c>
      <c r="G19" s="18"/>
      <c r="H19" s="58">
        <f t="shared" si="0"/>
        <v>31.353678719999998</v>
      </c>
      <c r="I19" s="58"/>
    </row>
    <row r="20" spans="2:31">
      <c r="B20" s="15" t="s">
        <v>31</v>
      </c>
      <c r="C20" s="15"/>
      <c r="D20" s="16">
        <f>D10*O14</f>
        <v>290.76923076923077</v>
      </c>
      <c r="E20" s="17"/>
      <c r="F20" s="16">
        <f>D20*E7</f>
        <v>602.95536000000004</v>
      </c>
      <c r="G20" s="18"/>
      <c r="H20" s="58">
        <f t="shared" si="0"/>
        <v>36.177321600000006</v>
      </c>
      <c r="I20" s="58"/>
    </row>
    <row r="21" spans="2:31">
      <c r="B21" s="15" t="s">
        <v>32</v>
      </c>
      <c r="C21" s="15"/>
      <c r="D21" s="16">
        <f>D10*O15</f>
        <v>343.63636363636363</v>
      </c>
      <c r="E21" s="17"/>
      <c r="F21" s="16">
        <f>D21*E7</f>
        <v>712.58360727272736</v>
      </c>
      <c r="G21" s="18"/>
      <c r="H21" s="58">
        <f t="shared" si="0"/>
        <v>42.75501643636364</v>
      </c>
      <c r="I21" s="58"/>
    </row>
  </sheetData>
  <mergeCells count="14">
    <mergeCell ref="H16:I16"/>
    <mergeCell ref="H17:I17"/>
    <mergeCell ref="H18:I18"/>
    <mergeCell ref="H19:I19"/>
    <mergeCell ref="H20:I20"/>
    <mergeCell ref="H21:I21"/>
    <mergeCell ref="G6:G8"/>
    <mergeCell ref="K6:K15"/>
    <mergeCell ref="H10:I10"/>
    <mergeCell ref="H11:I11"/>
    <mergeCell ref="H12:I12"/>
    <mergeCell ref="H13:I13"/>
    <mergeCell ref="H14:I14"/>
    <mergeCell ref="H15:I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1"/>
  <sheetViews>
    <sheetView showGridLines="0" workbookViewId="0">
      <selection activeCell="Q30" sqref="Q30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  <col min="20" max="20" width="3.375" style="1" customWidth="1"/>
    <col min="21" max="21" width="3.375" style="43" customWidth="1"/>
    <col min="22" max="31" width="4.125" customWidth="1"/>
  </cols>
  <sheetData>
    <row r="1" spans="1:31" ht="17.25">
      <c r="A1" s="20" t="s">
        <v>38</v>
      </c>
    </row>
    <row r="2" spans="1:31" ht="17.25">
      <c r="A2" s="20" t="s">
        <v>40</v>
      </c>
    </row>
    <row r="3" spans="1:31" ht="17.25">
      <c r="A3" s="20" t="s">
        <v>39</v>
      </c>
    </row>
    <row r="5" spans="1:31">
      <c r="A5" s="2"/>
      <c r="B5" s="3" t="s">
        <v>1</v>
      </c>
      <c r="C5" s="3"/>
      <c r="D5" s="3" t="s">
        <v>3</v>
      </c>
      <c r="E5" s="3" t="s">
        <v>33</v>
      </c>
      <c r="G5" s="2" t="s">
        <v>19</v>
      </c>
      <c r="H5" s="2"/>
      <c r="I5" s="2"/>
      <c r="J5" s="2"/>
      <c r="K5" s="2"/>
      <c r="L5" s="2"/>
      <c r="M5" s="2"/>
      <c r="O5" s="3" t="s">
        <v>21</v>
      </c>
    </row>
    <row r="6" spans="1:31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54" t="s">
        <v>5</v>
      </c>
      <c r="H6" s="3" t="s">
        <v>10</v>
      </c>
      <c r="I6" s="3">
        <v>42</v>
      </c>
      <c r="J6" s="7"/>
      <c r="K6" s="54" t="s">
        <v>11</v>
      </c>
      <c r="L6" s="3" t="s">
        <v>6</v>
      </c>
      <c r="M6" s="13">
        <v>34</v>
      </c>
      <c r="O6" s="12">
        <f>I7/M6</f>
        <v>0.94117647058823528</v>
      </c>
      <c r="T6" s="33">
        <v>42</v>
      </c>
      <c r="U6" s="53" t="s">
        <v>6</v>
      </c>
      <c r="V6" s="37">
        <v>1</v>
      </c>
      <c r="W6" s="37">
        <v>2</v>
      </c>
      <c r="X6" s="37">
        <v>3</v>
      </c>
      <c r="Y6" s="37">
        <v>4</v>
      </c>
      <c r="Z6" s="37">
        <v>5</v>
      </c>
      <c r="AA6" s="37">
        <v>6</v>
      </c>
      <c r="AB6" s="38">
        <v>7</v>
      </c>
      <c r="AC6" s="39">
        <v>8</v>
      </c>
      <c r="AD6" s="39">
        <v>9</v>
      </c>
      <c r="AE6" s="39">
        <v>10</v>
      </c>
    </row>
    <row r="7" spans="1:31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5"/>
      <c r="H7" s="9" t="s">
        <v>8</v>
      </c>
      <c r="I7" s="13">
        <v>32</v>
      </c>
      <c r="J7" s="8"/>
      <c r="K7" s="55"/>
      <c r="L7" s="3" t="s">
        <v>7</v>
      </c>
      <c r="M7" s="13">
        <v>30</v>
      </c>
      <c r="O7" s="12">
        <f>I7/M7</f>
        <v>1.0666666666666667</v>
      </c>
      <c r="T7" s="35">
        <v>32</v>
      </c>
      <c r="U7" s="44">
        <v>90</v>
      </c>
      <c r="V7" s="37">
        <v>13.83</v>
      </c>
      <c r="W7" s="37">
        <v>15.68</v>
      </c>
      <c r="X7" s="40">
        <v>18.09</v>
      </c>
      <c r="Y7" s="37">
        <v>20.45</v>
      </c>
      <c r="Z7" s="37">
        <v>22.4</v>
      </c>
      <c r="AA7" s="37">
        <v>24.75</v>
      </c>
      <c r="AB7" s="37">
        <v>27.67</v>
      </c>
      <c r="AC7" s="37">
        <v>31.35</v>
      </c>
      <c r="AD7" s="37">
        <v>36.18</v>
      </c>
      <c r="AE7" s="37">
        <v>42.76</v>
      </c>
    </row>
    <row r="8" spans="1:31">
      <c r="G8" s="56"/>
      <c r="H8" s="3" t="s">
        <v>6</v>
      </c>
      <c r="I8" s="3">
        <v>24</v>
      </c>
      <c r="J8" s="8"/>
      <c r="K8" s="55"/>
      <c r="L8" s="3" t="s">
        <v>9</v>
      </c>
      <c r="M8" s="13">
        <v>26</v>
      </c>
      <c r="O8" s="12">
        <f>I7/M8</f>
        <v>1.2307692307692308</v>
      </c>
      <c r="T8" s="33">
        <v>34</v>
      </c>
      <c r="U8" s="44">
        <v>100</v>
      </c>
      <c r="V8" s="37">
        <v>15.37</v>
      </c>
      <c r="W8" s="37">
        <v>17.420000000000002</v>
      </c>
      <c r="X8" s="37">
        <v>20.100000000000001</v>
      </c>
      <c r="Y8" s="37">
        <v>22.72</v>
      </c>
      <c r="Z8" s="41">
        <v>24.88</v>
      </c>
      <c r="AA8" s="37">
        <v>27.5</v>
      </c>
      <c r="AB8" s="41">
        <v>30.74</v>
      </c>
      <c r="AC8" s="37">
        <v>34.840000000000003</v>
      </c>
      <c r="AD8" s="37">
        <v>40.200000000000003</v>
      </c>
      <c r="AE8" s="37">
        <v>47.51</v>
      </c>
    </row>
    <row r="9" spans="1:31">
      <c r="J9" s="6"/>
      <c r="K9" s="55"/>
      <c r="L9" s="3" t="s">
        <v>12</v>
      </c>
      <c r="M9" s="13">
        <v>23</v>
      </c>
      <c r="O9" s="12">
        <f>I7/M9</f>
        <v>1.3913043478260869</v>
      </c>
      <c r="T9" s="34">
        <v>30</v>
      </c>
      <c r="U9" s="44">
        <v>110</v>
      </c>
      <c r="V9" s="37">
        <v>16.91</v>
      </c>
      <c r="W9" s="37">
        <v>19.16</v>
      </c>
      <c r="X9" s="37">
        <v>22.11</v>
      </c>
      <c r="Y9" s="37">
        <v>24.99</v>
      </c>
      <c r="Z9" s="41">
        <v>27.37</v>
      </c>
      <c r="AA9" s="37">
        <v>30.25</v>
      </c>
      <c r="AB9" s="41">
        <v>33.81</v>
      </c>
      <c r="AC9" s="37">
        <v>38.32</v>
      </c>
      <c r="AD9" s="37">
        <v>44.22</v>
      </c>
      <c r="AE9" s="37">
        <v>52.26</v>
      </c>
    </row>
    <row r="10" spans="1:31">
      <c r="A10" s="10" t="s">
        <v>20</v>
      </c>
      <c r="B10" s="36"/>
      <c r="C10" s="36"/>
      <c r="D10" s="14">
        <v>100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21</v>
      </c>
      <c r="O10" s="12">
        <f>I7/M10</f>
        <v>1.5238095238095237</v>
      </c>
      <c r="T10" s="34">
        <v>26</v>
      </c>
      <c r="U10" s="44">
        <v>115</v>
      </c>
      <c r="V10" s="37">
        <v>17.670000000000002</v>
      </c>
      <c r="W10" s="37">
        <v>20.03</v>
      </c>
      <c r="X10" s="37">
        <v>23.11</v>
      </c>
      <c r="Y10" s="37">
        <v>26.13</v>
      </c>
      <c r="Z10" s="37">
        <v>28.62</v>
      </c>
      <c r="AA10" s="37">
        <v>31.63</v>
      </c>
      <c r="AB10" s="37">
        <v>35.35</v>
      </c>
      <c r="AC10" s="37">
        <v>40.06</v>
      </c>
      <c r="AD10" s="37">
        <v>46.23</v>
      </c>
      <c r="AE10" s="37">
        <v>54.63</v>
      </c>
    </row>
    <row r="11" spans="1:31">
      <c r="A11" t="s">
        <v>22</v>
      </c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19</v>
      </c>
      <c r="O11" s="12">
        <f>I7/M11</f>
        <v>1.6842105263157894</v>
      </c>
      <c r="T11" s="35">
        <v>23</v>
      </c>
      <c r="U11" s="45">
        <v>120</v>
      </c>
      <c r="V11" s="46">
        <v>18.440000000000001</v>
      </c>
      <c r="W11" s="46">
        <v>20.9</v>
      </c>
      <c r="X11" s="46">
        <v>24.12</v>
      </c>
      <c r="Y11" s="46">
        <v>27.26</v>
      </c>
      <c r="Z11" s="46">
        <v>29.86</v>
      </c>
      <c r="AA11" s="46">
        <v>33</v>
      </c>
      <c r="AB11" s="46">
        <v>36.89</v>
      </c>
      <c r="AC11" s="46">
        <v>41.8</v>
      </c>
      <c r="AD11" s="46">
        <v>48.24</v>
      </c>
      <c r="AE11" s="46">
        <v>57.01</v>
      </c>
    </row>
    <row r="12" spans="1:31">
      <c r="B12" s="15" t="s">
        <v>23</v>
      </c>
      <c r="C12" s="15"/>
      <c r="D12" s="16">
        <f>D10*O6</f>
        <v>94.117647058823522</v>
      </c>
      <c r="E12" s="17"/>
      <c r="F12" s="16">
        <f>D12*E7</f>
        <v>195.16762352941177</v>
      </c>
      <c r="G12" s="18"/>
      <c r="H12" s="58">
        <f>F12*60/1000</f>
        <v>11.710057411764707</v>
      </c>
      <c r="I12" s="58"/>
      <c r="K12" s="55"/>
      <c r="L12" s="3" t="s">
        <v>15</v>
      </c>
      <c r="M12" s="13">
        <v>17</v>
      </c>
      <c r="O12" s="12">
        <f>I7/M12</f>
        <v>1.8823529411764706</v>
      </c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>
      <c r="B13" s="15" t="s">
        <v>24</v>
      </c>
      <c r="C13" s="15"/>
      <c r="D13" s="16">
        <f>D10*O7</f>
        <v>106.66666666666667</v>
      </c>
      <c r="E13" s="17"/>
      <c r="F13" s="16">
        <f>D13*E7</f>
        <v>221.18997333333337</v>
      </c>
      <c r="G13" s="18"/>
      <c r="H13" s="58">
        <f t="shared" ref="H13:H21" si="0">F13*60/1000</f>
        <v>13.271398400000002</v>
      </c>
      <c r="I13" s="58"/>
      <c r="K13" s="55"/>
      <c r="L13" s="3" t="s">
        <v>16</v>
      </c>
      <c r="M13" s="13">
        <v>15</v>
      </c>
      <c r="O13" s="12">
        <f>I7/M13</f>
        <v>2.1333333333333333</v>
      </c>
      <c r="T13" s="33">
        <v>21</v>
      </c>
      <c r="U13" s="52" t="s">
        <v>8</v>
      </c>
      <c r="V13" s="47">
        <v>1</v>
      </c>
      <c r="W13" s="47">
        <v>2</v>
      </c>
      <c r="X13" s="47">
        <v>3</v>
      </c>
      <c r="Y13" s="48">
        <v>4</v>
      </c>
      <c r="Z13" s="49">
        <v>5</v>
      </c>
      <c r="AA13" s="49">
        <v>6</v>
      </c>
      <c r="AB13" s="48">
        <v>7</v>
      </c>
      <c r="AC13" s="47">
        <v>8</v>
      </c>
      <c r="AD13" s="47">
        <v>9</v>
      </c>
      <c r="AE13" s="47">
        <v>10</v>
      </c>
    </row>
    <row r="14" spans="1:31">
      <c r="B14" s="15" t="s">
        <v>25</v>
      </c>
      <c r="C14" s="15"/>
      <c r="D14" s="16">
        <f>D10*O8</f>
        <v>123.07692307692308</v>
      </c>
      <c r="E14" s="17"/>
      <c r="F14" s="16">
        <f>D14*E7</f>
        <v>255.21920000000003</v>
      </c>
      <c r="G14" s="18"/>
      <c r="H14" s="58">
        <f t="shared" si="0"/>
        <v>15.313152000000002</v>
      </c>
      <c r="I14" s="58"/>
      <c r="K14" s="55"/>
      <c r="L14" s="3" t="s">
        <v>17</v>
      </c>
      <c r="M14" s="13">
        <v>13</v>
      </c>
      <c r="O14" s="12">
        <f>I7/M14</f>
        <v>2.4615384615384617</v>
      </c>
      <c r="T14" s="34">
        <v>19</v>
      </c>
      <c r="U14" s="44">
        <v>90</v>
      </c>
      <c r="V14" s="37">
        <v>10.54</v>
      </c>
      <c r="W14" s="37">
        <v>11.94</v>
      </c>
      <c r="X14" s="37">
        <v>13.78</v>
      </c>
      <c r="Y14" s="37">
        <v>15.58</v>
      </c>
      <c r="Z14" s="37">
        <v>17.059999999999999</v>
      </c>
      <c r="AA14" s="37">
        <v>18.86</v>
      </c>
      <c r="AB14" s="37">
        <v>21.08</v>
      </c>
      <c r="AC14" s="37">
        <v>23.89</v>
      </c>
      <c r="AD14" s="37">
        <v>27.56</v>
      </c>
      <c r="AE14" s="37">
        <v>32.58</v>
      </c>
    </row>
    <row r="15" spans="1:31">
      <c r="B15" s="15" t="s">
        <v>26</v>
      </c>
      <c r="C15" s="15"/>
      <c r="D15" s="16">
        <f>D10*O9</f>
        <v>139.13043478260869</v>
      </c>
      <c r="E15" s="17"/>
      <c r="F15" s="16">
        <f>D15*E7</f>
        <v>288.50866086956523</v>
      </c>
      <c r="G15" s="18"/>
      <c r="H15" s="58">
        <f t="shared" si="0"/>
        <v>17.310519652173912</v>
      </c>
      <c r="I15" s="58"/>
      <c r="K15" s="56"/>
      <c r="L15" s="3" t="s">
        <v>18</v>
      </c>
      <c r="M15" s="13">
        <v>11</v>
      </c>
      <c r="O15" s="12">
        <f>I7/M15</f>
        <v>2.9090909090909092</v>
      </c>
      <c r="T15" s="34">
        <v>17</v>
      </c>
      <c r="U15" s="44">
        <v>100</v>
      </c>
      <c r="V15" s="37">
        <v>11.71</v>
      </c>
      <c r="W15" s="37">
        <v>13.27</v>
      </c>
      <c r="X15" s="37">
        <v>15.31</v>
      </c>
      <c r="Y15" s="37">
        <v>17.309999999999999</v>
      </c>
      <c r="Z15" s="37">
        <v>18.96</v>
      </c>
      <c r="AA15" s="37">
        <v>20.95</v>
      </c>
      <c r="AB15" s="42">
        <v>23.42</v>
      </c>
      <c r="AC15" s="37">
        <v>26.54</v>
      </c>
      <c r="AD15" s="37">
        <v>30.63</v>
      </c>
      <c r="AE15" s="37">
        <v>36.19</v>
      </c>
    </row>
    <row r="16" spans="1:31">
      <c r="B16" s="15" t="s">
        <v>27</v>
      </c>
      <c r="C16" s="15"/>
      <c r="D16" s="16">
        <f>D10*O10</f>
        <v>152.38095238095238</v>
      </c>
      <c r="E16" s="17"/>
      <c r="F16" s="16">
        <f>D16*E7</f>
        <v>315.98567619047623</v>
      </c>
      <c r="G16" s="18"/>
      <c r="H16" s="58">
        <f t="shared" si="0"/>
        <v>18.959140571428573</v>
      </c>
      <c r="I16" s="58"/>
      <c r="T16" s="34">
        <v>15</v>
      </c>
      <c r="U16" s="44">
        <v>110</v>
      </c>
      <c r="V16" s="37">
        <v>12.88</v>
      </c>
      <c r="W16" s="37">
        <v>14.6</v>
      </c>
      <c r="X16" s="37">
        <v>16.84</v>
      </c>
      <c r="Y16" s="37">
        <v>19.04</v>
      </c>
      <c r="Z16" s="37">
        <v>20.86</v>
      </c>
      <c r="AA16" s="37">
        <v>23.05</v>
      </c>
      <c r="AB16" s="42">
        <v>25.76</v>
      </c>
      <c r="AC16" s="37">
        <v>29.2</v>
      </c>
      <c r="AD16" s="37">
        <v>33.69</v>
      </c>
      <c r="AE16" s="37">
        <v>39.81</v>
      </c>
    </row>
    <row r="17" spans="2:31">
      <c r="B17" s="15" t="s">
        <v>28</v>
      </c>
      <c r="C17" s="15"/>
      <c r="D17" s="16">
        <f>D10*O11</f>
        <v>168.42105263157893</v>
      </c>
      <c r="E17" s="17"/>
      <c r="F17" s="16">
        <f>D17*E7</f>
        <v>349.24732631578945</v>
      </c>
      <c r="G17" s="18"/>
      <c r="H17" s="58">
        <f t="shared" si="0"/>
        <v>20.954839578947364</v>
      </c>
      <c r="I17" s="58"/>
      <c r="T17" s="34">
        <v>13</v>
      </c>
      <c r="U17" s="44">
        <v>115</v>
      </c>
      <c r="V17" s="37">
        <v>13.47</v>
      </c>
      <c r="W17" s="37">
        <v>15.26</v>
      </c>
      <c r="X17" s="37">
        <v>17.61</v>
      </c>
      <c r="Y17" s="37">
        <v>19.91</v>
      </c>
      <c r="Z17" s="37">
        <v>21.8</v>
      </c>
      <c r="AA17" s="37">
        <v>24.1</v>
      </c>
      <c r="AB17" s="37">
        <v>26.93</v>
      </c>
      <c r="AC17" s="37">
        <v>30.52</v>
      </c>
      <c r="AD17" s="37">
        <v>35.22</v>
      </c>
      <c r="AE17" s="37">
        <v>41.62</v>
      </c>
    </row>
    <row r="18" spans="2:31">
      <c r="B18" s="15" t="s">
        <v>29</v>
      </c>
      <c r="C18" s="15"/>
      <c r="D18" s="16">
        <f>D10*O12</f>
        <v>188.23529411764704</v>
      </c>
      <c r="E18" s="17"/>
      <c r="F18" s="16">
        <f>D18*E7</f>
        <v>390.33524705882354</v>
      </c>
      <c r="G18" s="18"/>
      <c r="H18" s="58">
        <f t="shared" si="0"/>
        <v>23.420114823529413</v>
      </c>
      <c r="I18" s="58"/>
      <c r="T18" s="35">
        <v>11</v>
      </c>
      <c r="U18" s="44">
        <v>120</v>
      </c>
      <c r="V18" s="37">
        <v>14.05</v>
      </c>
      <c r="W18" s="37">
        <v>15.93</v>
      </c>
      <c r="X18" s="37">
        <v>18.38</v>
      </c>
      <c r="Y18" s="37">
        <v>20.77</v>
      </c>
      <c r="Z18" s="37">
        <v>22.75</v>
      </c>
      <c r="AA18" s="37">
        <v>25.15</v>
      </c>
      <c r="AB18" s="37">
        <v>28.1</v>
      </c>
      <c r="AC18" s="37">
        <v>31.85</v>
      </c>
      <c r="AD18" s="37">
        <v>36.75</v>
      </c>
      <c r="AE18" s="37">
        <v>43.43</v>
      </c>
    </row>
    <row r="19" spans="2:31">
      <c r="B19" s="15" t="s">
        <v>30</v>
      </c>
      <c r="C19" s="15"/>
      <c r="D19" s="16">
        <f>D10*O13</f>
        <v>213.33333333333334</v>
      </c>
      <c r="E19" s="17"/>
      <c r="F19" s="16">
        <f>D19*E7</f>
        <v>442.37994666666674</v>
      </c>
      <c r="G19" s="18"/>
      <c r="H19" s="58">
        <f t="shared" si="0"/>
        <v>26.542796800000005</v>
      </c>
      <c r="I19" s="58"/>
    </row>
    <row r="20" spans="2:31">
      <c r="B20" s="15" t="s">
        <v>31</v>
      </c>
      <c r="C20" s="15"/>
      <c r="D20" s="16">
        <f>D10*O14</f>
        <v>246.15384615384616</v>
      </c>
      <c r="E20" s="17"/>
      <c r="F20" s="16">
        <f>D20*E7</f>
        <v>510.43840000000006</v>
      </c>
      <c r="G20" s="18"/>
      <c r="H20" s="58">
        <f t="shared" si="0"/>
        <v>30.626304000000005</v>
      </c>
      <c r="I20" s="58"/>
    </row>
    <row r="21" spans="2:31">
      <c r="B21" s="15" t="s">
        <v>32</v>
      </c>
      <c r="C21" s="15"/>
      <c r="D21" s="16">
        <f>D10*O15</f>
        <v>290.90909090909093</v>
      </c>
      <c r="E21" s="17"/>
      <c r="F21" s="16">
        <f>D21*E7</f>
        <v>603.24538181818195</v>
      </c>
      <c r="G21" s="18"/>
      <c r="H21" s="58">
        <f t="shared" si="0"/>
        <v>36.194722909090913</v>
      </c>
      <c r="I21" s="58"/>
    </row>
  </sheetData>
  <mergeCells count="14">
    <mergeCell ref="H16:I16"/>
    <mergeCell ref="H17:I17"/>
    <mergeCell ref="H18:I18"/>
    <mergeCell ref="H19:I19"/>
    <mergeCell ref="H20:I20"/>
    <mergeCell ref="H21:I21"/>
    <mergeCell ref="G6:G8"/>
    <mergeCell ref="K6:K15"/>
    <mergeCell ref="H10:I10"/>
    <mergeCell ref="H11:I11"/>
    <mergeCell ref="H12:I12"/>
    <mergeCell ref="H13:I13"/>
    <mergeCell ref="H14:I14"/>
    <mergeCell ref="H15:I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21"/>
  <sheetViews>
    <sheetView showGridLines="0" zoomScale="110" zoomScaleNormal="110" workbookViewId="0">
      <selection activeCell="O25" sqref="O25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  <col min="20" max="20" width="3.375" style="1" customWidth="1"/>
    <col min="21" max="21" width="3.375" style="43" customWidth="1"/>
    <col min="22" max="31" width="4.125" customWidth="1"/>
  </cols>
  <sheetData>
    <row r="1" spans="1:31" ht="17.25">
      <c r="A1" s="20" t="s">
        <v>38</v>
      </c>
    </row>
    <row r="2" spans="1:31" ht="17.25">
      <c r="A2" s="20" t="s">
        <v>40</v>
      </c>
    </row>
    <row r="3" spans="1:31" ht="17.25">
      <c r="A3" s="20" t="s">
        <v>39</v>
      </c>
    </row>
    <row r="5" spans="1:31">
      <c r="A5" s="2"/>
      <c r="B5" s="3" t="s">
        <v>1</v>
      </c>
      <c r="C5" s="3"/>
      <c r="D5" s="3" t="s">
        <v>3</v>
      </c>
      <c r="E5" s="3" t="s">
        <v>33</v>
      </c>
      <c r="G5" s="2" t="s">
        <v>19</v>
      </c>
      <c r="H5" s="2"/>
      <c r="I5" s="2"/>
      <c r="J5" s="2"/>
      <c r="K5" s="2"/>
      <c r="L5" s="2"/>
      <c r="M5" s="2"/>
      <c r="O5" s="3" t="s">
        <v>21</v>
      </c>
    </row>
    <row r="6" spans="1:31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54" t="s">
        <v>5</v>
      </c>
      <c r="H6" s="3" t="s">
        <v>10</v>
      </c>
      <c r="I6" s="3">
        <v>42</v>
      </c>
      <c r="J6" s="7"/>
      <c r="K6" s="54" t="s">
        <v>11</v>
      </c>
      <c r="L6" s="3" t="s">
        <v>6</v>
      </c>
      <c r="M6" s="13">
        <v>34</v>
      </c>
      <c r="O6" s="12">
        <f>I7/M6</f>
        <v>0.94117647058823528</v>
      </c>
      <c r="T6" s="30">
        <v>42</v>
      </c>
      <c r="U6" s="53" t="s">
        <v>46</v>
      </c>
      <c r="V6" s="37">
        <v>1</v>
      </c>
      <c r="W6" s="37">
        <v>2</v>
      </c>
      <c r="X6" s="37">
        <v>3</v>
      </c>
      <c r="Y6" s="37">
        <v>4</v>
      </c>
      <c r="Z6" s="37">
        <v>5</v>
      </c>
      <c r="AA6" s="37">
        <v>6</v>
      </c>
      <c r="AB6" s="38">
        <v>7</v>
      </c>
      <c r="AC6" s="39">
        <v>8</v>
      </c>
      <c r="AD6" s="39">
        <v>9</v>
      </c>
      <c r="AE6" s="39">
        <v>10</v>
      </c>
    </row>
    <row r="7" spans="1:31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5"/>
      <c r="H7" s="9" t="s">
        <v>8</v>
      </c>
      <c r="I7" s="13">
        <v>32</v>
      </c>
      <c r="J7" s="8"/>
      <c r="K7" s="55"/>
      <c r="L7" s="3" t="s">
        <v>7</v>
      </c>
      <c r="M7" s="13">
        <v>30</v>
      </c>
      <c r="O7" s="12">
        <f>I7/M7</f>
        <v>1.0666666666666667</v>
      </c>
      <c r="T7" s="32">
        <v>32</v>
      </c>
      <c r="U7" s="44">
        <v>90</v>
      </c>
      <c r="V7" s="37">
        <v>13.83</v>
      </c>
      <c r="W7" s="37">
        <v>15.68</v>
      </c>
      <c r="X7" s="40">
        <v>18.09</v>
      </c>
      <c r="Y7" s="37">
        <v>20.45</v>
      </c>
      <c r="Z7" s="37">
        <v>22.4</v>
      </c>
      <c r="AA7" s="37">
        <v>24.75</v>
      </c>
      <c r="AB7" s="37">
        <v>27.67</v>
      </c>
      <c r="AC7" s="37">
        <v>31.35</v>
      </c>
      <c r="AD7" s="37">
        <v>36.18</v>
      </c>
      <c r="AE7" s="37">
        <v>42.76</v>
      </c>
    </row>
    <row r="8" spans="1:31">
      <c r="G8" s="56"/>
      <c r="H8" s="3" t="s">
        <v>6</v>
      </c>
      <c r="I8" s="3">
        <v>24</v>
      </c>
      <c r="J8" s="8"/>
      <c r="K8" s="55"/>
      <c r="L8" s="3" t="s">
        <v>9</v>
      </c>
      <c r="M8" s="13">
        <v>26</v>
      </c>
      <c r="O8" s="12">
        <f>I7/M8</f>
        <v>1.2307692307692308</v>
      </c>
      <c r="T8" s="30">
        <v>34</v>
      </c>
      <c r="U8" s="44">
        <v>100</v>
      </c>
      <c r="V8" s="37">
        <v>15.37</v>
      </c>
      <c r="W8" s="37">
        <v>17.420000000000002</v>
      </c>
      <c r="X8" s="37">
        <v>20.100000000000001</v>
      </c>
      <c r="Y8" s="37">
        <v>22.72</v>
      </c>
      <c r="Z8" s="41">
        <v>24.88</v>
      </c>
      <c r="AA8" s="37">
        <v>27.5</v>
      </c>
      <c r="AB8" s="41">
        <v>30.74</v>
      </c>
      <c r="AC8" s="37">
        <v>34.840000000000003</v>
      </c>
      <c r="AD8" s="37">
        <v>40.200000000000003</v>
      </c>
      <c r="AE8" s="37">
        <v>47.51</v>
      </c>
    </row>
    <row r="9" spans="1:31">
      <c r="J9" s="6"/>
      <c r="K9" s="55"/>
      <c r="L9" s="3" t="s">
        <v>12</v>
      </c>
      <c r="M9" s="13">
        <v>23</v>
      </c>
      <c r="O9" s="12">
        <f>I7/M9</f>
        <v>1.3913043478260869</v>
      </c>
      <c r="T9" s="31">
        <v>30</v>
      </c>
      <c r="U9" s="44">
        <v>110</v>
      </c>
      <c r="V9" s="37">
        <v>16.91</v>
      </c>
      <c r="W9" s="37">
        <v>19.16</v>
      </c>
      <c r="X9" s="37">
        <v>22.11</v>
      </c>
      <c r="Y9" s="37">
        <v>24.99</v>
      </c>
      <c r="Z9" s="41">
        <v>27.37</v>
      </c>
      <c r="AA9" s="37">
        <v>30.25</v>
      </c>
      <c r="AB9" s="41">
        <v>33.81</v>
      </c>
      <c r="AC9" s="37">
        <v>38.32</v>
      </c>
      <c r="AD9" s="37">
        <v>44.22</v>
      </c>
      <c r="AE9" s="37">
        <v>52.26</v>
      </c>
    </row>
    <row r="10" spans="1:31">
      <c r="A10" s="10" t="s">
        <v>20</v>
      </c>
      <c r="B10" s="11"/>
      <c r="C10" s="11"/>
      <c r="D10" s="14">
        <v>90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21</v>
      </c>
      <c r="O10" s="12">
        <f>I7/M10</f>
        <v>1.5238095238095237</v>
      </c>
      <c r="T10" s="31">
        <v>26</v>
      </c>
      <c r="U10" s="44">
        <v>115</v>
      </c>
      <c r="V10" s="37">
        <v>17.670000000000002</v>
      </c>
      <c r="W10" s="37">
        <v>20.03</v>
      </c>
      <c r="X10" s="37">
        <v>23.11</v>
      </c>
      <c r="Y10" s="37">
        <v>26.13</v>
      </c>
      <c r="Z10" s="37">
        <v>28.62</v>
      </c>
      <c r="AA10" s="37">
        <v>31.63</v>
      </c>
      <c r="AB10" s="37">
        <v>35.35</v>
      </c>
      <c r="AC10" s="37">
        <v>40.06</v>
      </c>
      <c r="AD10" s="37">
        <v>46.23</v>
      </c>
      <c r="AE10" s="37">
        <v>54.63</v>
      </c>
    </row>
    <row r="11" spans="1:31">
      <c r="A11" t="s">
        <v>22</v>
      </c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19</v>
      </c>
      <c r="O11" s="12">
        <f>I7/M11</f>
        <v>1.6842105263157894</v>
      </c>
      <c r="T11" s="32">
        <v>23</v>
      </c>
      <c r="U11" s="45">
        <v>120</v>
      </c>
      <c r="V11" s="46">
        <v>18.440000000000001</v>
      </c>
      <c r="W11" s="46">
        <v>20.9</v>
      </c>
      <c r="X11" s="46">
        <v>24.12</v>
      </c>
      <c r="Y11" s="46">
        <v>27.26</v>
      </c>
      <c r="Z11" s="46">
        <v>29.86</v>
      </c>
      <c r="AA11" s="46">
        <v>33</v>
      </c>
      <c r="AB11" s="46">
        <v>36.89</v>
      </c>
      <c r="AC11" s="46">
        <v>41.8</v>
      </c>
      <c r="AD11" s="46">
        <v>48.24</v>
      </c>
      <c r="AE11" s="46">
        <v>57.01</v>
      </c>
    </row>
    <row r="12" spans="1:31">
      <c r="B12" s="15" t="s">
        <v>23</v>
      </c>
      <c r="C12" s="15"/>
      <c r="D12" s="16">
        <f>D10*O6</f>
        <v>84.705882352941174</v>
      </c>
      <c r="E12" s="17"/>
      <c r="F12" s="16">
        <f>D12*E7</f>
        <v>175.65086117647058</v>
      </c>
      <c r="G12" s="18"/>
      <c r="H12" s="58">
        <f>F12*60/1000</f>
        <v>10.539051670588234</v>
      </c>
      <c r="I12" s="58"/>
      <c r="K12" s="55"/>
      <c r="L12" s="3" t="s">
        <v>15</v>
      </c>
      <c r="M12" s="13">
        <v>17</v>
      </c>
      <c r="O12" s="12">
        <f>I7/M12</f>
        <v>1.8823529411764706</v>
      </c>
      <c r="U12" s="50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pans="1:31">
      <c r="B13" s="15" t="s">
        <v>24</v>
      </c>
      <c r="C13" s="15"/>
      <c r="D13" s="16">
        <f>D10*O7</f>
        <v>96</v>
      </c>
      <c r="E13" s="17"/>
      <c r="F13" s="16">
        <f>D13*E7</f>
        <v>199.07097600000003</v>
      </c>
      <c r="G13" s="18"/>
      <c r="H13" s="58">
        <f t="shared" ref="H13:H21" si="0">F13*60/1000</f>
        <v>11.944258560000002</v>
      </c>
      <c r="I13" s="58"/>
      <c r="K13" s="55"/>
      <c r="L13" s="3" t="s">
        <v>16</v>
      </c>
      <c r="M13" s="13">
        <v>15</v>
      </c>
      <c r="O13" s="12">
        <f>I7/M13</f>
        <v>2.1333333333333333</v>
      </c>
      <c r="T13" s="30">
        <v>21</v>
      </c>
      <c r="U13" s="52" t="s">
        <v>45</v>
      </c>
      <c r="V13" s="47">
        <v>1</v>
      </c>
      <c r="W13" s="47">
        <v>2</v>
      </c>
      <c r="X13" s="47">
        <v>3</v>
      </c>
      <c r="Y13" s="48">
        <v>4</v>
      </c>
      <c r="Z13" s="49">
        <v>5</v>
      </c>
      <c r="AA13" s="49">
        <v>6</v>
      </c>
      <c r="AB13" s="48">
        <v>7</v>
      </c>
      <c r="AC13" s="47">
        <v>8</v>
      </c>
      <c r="AD13" s="47">
        <v>9</v>
      </c>
      <c r="AE13" s="47">
        <v>10</v>
      </c>
    </row>
    <row r="14" spans="1:31">
      <c r="B14" s="15" t="s">
        <v>25</v>
      </c>
      <c r="C14" s="15"/>
      <c r="D14" s="16">
        <f>D10*O8</f>
        <v>110.76923076923077</v>
      </c>
      <c r="E14" s="17"/>
      <c r="F14" s="16">
        <f>D14*E7</f>
        <v>229.69728000000003</v>
      </c>
      <c r="G14" s="18"/>
      <c r="H14" s="58">
        <f t="shared" si="0"/>
        <v>13.781836800000002</v>
      </c>
      <c r="I14" s="58"/>
      <c r="K14" s="55"/>
      <c r="L14" s="3" t="s">
        <v>17</v>
      </c>
      <c r="M14" s="13">
        <v>13</v>
      </c>
      <c r="O14" s="12">
        <f>I7/M14</f>
        <v>2.4615384615384617</v>
      </c>
      <c r="T14" s="31">
        <v>19</v>
      </c>
      <c r="U14" s="44">
        <v>90</v>
      </c>
      <c r="V14" s="37">
        <v>10.54</v>
      </c>
      <c r="W14" s="37">
        <v>11.94</v>
      </c>
      <c r="X14" s="37">
        <v>13.78</v>
      </c>
      <c r="Y14" s="37">
        <v>15.58</v>
      </c>
      <c r="Z14" s="37">
        <v>17.059999999999999</v>
      </c>
      <c r="AA14" s="37">
        <v>18.86</v>
      </c>
      <c r="AB14" s="37">
        <v>21.08</v>
      </c>
      <c r="AC14" s="37">
        <v>23.89</v>
      </c>
      <c r="AD14" s="37">
        <v>27.56</v>
      </c>
      <c r="AE14" s="37">
        <v>32.58</v>
      </c>
    </row>
    <row r="15" spans="1:31">
      <c r="B15" s="15" t="s">
        <v>26</v>
      </c>
      <c r="C15" s="15"/>
      <c r="D15" s="16">
        <f>D10*O9</f>
        <v>125.21739130434783</v>
      </c>
      <c r="E15" s="17"/>
      <c r="F15" s="16">
        <f>D15*E7</f>
        <v>259.65779478260873</v>
      </c>
      <c r="G15" s="18"/>
      <c r="H15" s="58">
        <f t="shared" si="0"/>
        <v>15.579467686956525</v>
      </c>
      <c r="I15" s="58"/>
      <c r="K15" s="56"/>
      <c r="L15" s="3" t="s">
        <v>18</v>
      </c>
      <c r="M15" s="13">
        <v>11</v>
      </c>
      <c r="O15" s="12">
        <f>I7/M15</f>
        <v>2.9090909090909092</v>
      </c>
      <c r="T15" s="31">
        <v>17</v>
      </c>
      <c r="U15" s="44">
        <v>100</v>
      </c>
      <c r="V15" s="37">
        <v>11.71</v>
      </c>
      <c r="W15" s="37">
        <v>13.27</v>
      </c>
      <c r="X15" s="37">
        <v>15.31</v>
      </c>
      <c r="Y15" s="37">
        <v>17.309999999999999</v>
      </c>
      <c r="Z15" s="37">
        <v>18.96</v>
      </c>
      <c r="AA15" s="37">
        <v>20.95</v>
      </c>
      <c r="AB15" s="42">
        <v>23.42</v>
      </c>
      <c r="AC15" s="37">
        <v>26.54</v>
      </c>
      <c r="AD15" s="37">
        <v>30.63</v>
      </c>
      <c r="AE15" s="37">
        <v>36.19</v>
      </c>
    </row>
    <row r="16" spans="1:31">
      <c r="B16" s="15" t="s">
        <v>27</v>
      </c>
      <c r="C16" s="15"/>
      <c r="D16" s="16">
        <f>D10*O10</f>
        <v>137.14285714285714</v>
      </c>
      <c r="E16" s="17"/>
      <c r="F16" s="16">
        <f>D16*E7</f>
        <v>284.3871085714286</v>
      </c>
      <c r="G16" s="18"/>
      <c r="H16" s="58">
        <f t="shared" si="0"/>
        <v>17.063226514285713</v>
      </c>
      <c r="I16" s="58"/>
      <c r="T16" s="31">
        <v>15</v>
      </c>
      <c r="U16" s="44">
        <v>110</v>
      </c>
      <c r="V16" s="37">
        <v>12.88</v>
      </c>
      <c r="W16" s="37">
        <v>14.6</v>
      </c>
      <c r="X16" s="37">
        <v>16.84</v>
      </c>
      <c r="Y16" s="37">
        <v>19.04</v>
      </c>
      <c r="Z16" s="37">
        <v>20.86</v>
      </c>
      <c r="AA16" s="37">
        <v>23.05</v>
      </c>
      <c r="AB16" s="42">
        <v>25.76</v>
      </c>
      <c r="AC16" s="37">
        <v>29.2</v>
      </c>
      <c r="AD16" s="37">
        <v>33.69</v>
      </c>
      <c r="AE16" s="37">
        <v>39.81</v>
      </c>
    </row>
    <row r="17" spans="2:31">
      <c r="B17" s="15" t="s">
        <v>28</v>
      </c>
      <c r="C17" s="15"/>
      <c r="D17" s="16">
        <f>D10*O11</f>
        <v>151.57894736842104</v>
      </c>
      <c r="E17" s="17"/>
      <c r="F17" s="16">
        <f>D17*E7</f>
        <v>314.32259368421052</v>
      </c>
      <c r="G17" s="18"/>
      <c r="H17" s="58">
        <f t="shared" si="0"/>
        <v>18.859355621052629</v>
      </c>
      <c r="I17" s="58"/>
      <c r="T17" s="31">
        <v>13</v>
      </c>
      <c r="U17" s="44">
        <v>115</v>
      </c>
      <c r="V17" s="37">
        <v>13.47</v>
      </c>
      <c r="W17" s="37">
        <v>15.26</v>
      </c>
      <c r="X17" s="37">
        <v>17.61</v>
      </c>
      <c r="Y17" s="37">
        <v>19.91</v>
      </c>
      <c r="Z17" s="37">
        <v>21.8</v>
      </c>
      <c r="AA17" s="37">
        <v>24.1</v>
      </c>
      <c r="AB17" s="37">
        <v>26.93</v>
      </c>
      <c r="AC17" s="37">
        <v>30.52</v>
      </c>
      <c r="AD17" s="37">
        <v>35.22</v>
      </c>
      <c r="AE17" s="37">
        <v>41.62</v>
      </c>
    </row>
    <row r="18" spans="2:31">
      <c r="B18" s="15" t="s">
        <v>29</v>
      </c>
      <c r="C18" s="15"/>
      <c r="D18" s="16">
        <f>D10*O12</f>
        <v>169.41176470588235</v>
      </c>
      <c r="E18" s="17"/>
      <c r="F18" s="16">
        <f>D18*E7</f>
        <v>351.30172235294117</v>
      </c>
      <c r="G18" s="18"/>
      <c r="H18" s="58">
        <f t="shared" si="0"/>
        <v>21.078103341176469</v>
      </c>
      <c r="I18" s="58"/>
      <c r="T18" s="32">
        <v>11</v>
      </c>
      <c r="U18" s="44">
        <v>120</v>
      </c>
      <c r="V18" s="37">
        <v>14.05</v>
      </c>
      <c r="W18" s="37">
        <v>15.93</v>
      </c>
      <c r="X18" s="37">
        <v>18.38</v>
      </c>
      <c r="Y18" s="37">
        <v>20.77</v>
      </c>
      <c r="Z18" s="37">
        <v>22.75</v>
      </c>
      <c r="AA18" s="37">
        <v>25.15</v>
      </c>
      <c r="AB18" s="37">
        <v>28.1</v>
      </c>
      <c r="AC18" s="37">
        <v>31.85</v>
      </c>
      <c r="AD18" s="37">
        <v>36.75</v>
      </c>
      <c r="AE18" s="37">
        <v>43.43</v>
      </c>
    </row>
    <row r="19" spans="2:31">
      <c r="B19" s="15" t="s">
        <v>30</v>
      </c>
      <c r="C19" s="15"/>
      <c r="D19" s="16">
        <f>D10*O13</f>
        <v>192</v>
      </c>
      <c r="E19" s="17"/>
      <c r="F19" s="16">
        <f>D19*E7</f>
        <v>398.14195200000006</v>
      </c>
      <c r="G19" s="18"/>
      <c r="H19" s="58">
        <f t="shared" si="0"/>
        <v>23.888517120000003</v>
      </c>
      <c r="I19" s="58"/>
    </row>
    <row r="20" spans="2:31">
      <c r="B20" s="15" t="s">
        <v>31</v>
      </c>
      <c r="C20" s="15"/>
      <c r="D20" s="16">
        <f>D10*O14</f>
        <v>221.53846153846155</v>
      </c>
      <c r="E20" s="17"/>
      <c r="F20" s="16">
        <f>D20*E7</f>
        <v>459.39456000000007</v>
      </c>
      <c r="G20" s="18"/>
      <c r="H20" s="58">
        <f t="shared" si="0"/>
        <v>27.563673600000005</v>
      </c>
      <c r="I20" s="58"/>
    </row>
    <row r="21" spans="2:31">
      <c r="B21" s="15" t="s">
        <v>32</v>
      </c>
      <c r="C21" s="15"/>
      <c r="D21" s="16">
        <f>D10*O15</f>
        <v>261.81818181818181</v>
      </c>
      <c r="E21" s="17"/>
      <c r="F21" s="16">
        <f>D21*E7</f>
        <v>542.92084363636366</v>
      </c>
      <c r="G21" s="18"/>
      <c r="H21" s="58">
        <f t="shared" si="0"/>
        <v>32.575250618181819</v>
      </c>
      <c r="I21" s="58"/>
    </row>
  </sheetData>
  <mergeCells count="14"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G6:G8"/>
    <mergeCell ref="K6:K15"/>
    <mergeCell ref="H10:I10"/>
    <mergeCell ref="H11:I11"/>
    <mergeCell ref="H17:I17"/>
  </mergeCells>
  <phoneticPr fontId="1" type="noConversion"/>
  <pageMargins left="0.7" right="0.7" top="0.75" bottom="0.75" header="0.3" footer="0.3"/>
  <pageSetup paperSize="9" orientation="portrait" horizontalDpi="200" verticalDpi="200" r:id="rId1"/>
  <ignoredErrors>
    <ignoredError sqref="F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O22"/>
  <sheetViews>
    <sheetView showGridLines="0" workbookViewId="0">
      <selection activeCell="O24" sqref="O24"/>
    </sheetView>
  </sheetViews>
  <sheetFormatPr defaultRowHeight="16.5"/>
  <cols>
    <col min="1" max="1" width="11.5" customWidth="1"/>
    <col min="2" max="2" width="7.25" style="1" customWidth="1"/>
    <col min="3" max="3" width="2.5" style="1" customWidth="1"/>
    <col min="4" max="4" width="9.5" style="1" bestFit="1" customWidth="1"/>
    <col min="6" max="6" width="7.5" style="1" customWidth="1"/>
    <col min="7" max="9" width="5.625" customWidth="1"/>
    <col min="10" max="10" width="4" customWidth="1"/>
    <col min="11" max="13" width="5.625" customWidth="1"/>
    <col min="14" max="14" width="3.75" customWidth="1"/>
    <col min="15" max="15" width="17.875" style="1" customWidth="1"/>
  </cols>
  <sheetData>
    <row r="1" spans="1:15" ht="17.25">
      <c r="A1" s="20" t="s">
        <v>41</v>
      </c>
    </row>
    <row r="2" spans="1:15" ht="17.25">
      <c r="A2" s="20" t="s">
        <v>40</v>
      </c>
    </row>
    <row r="3" spans="1:15" ht="17.25">
      <c r="A3" s="20" t="s">
        <v>39</v>
      </c>
    </row>
    <row r="5" spans="1:15">
      <c r="A5" s="2"/>
      <c r="B5" s="3" t="s">
        <v>1</v>
      </c>
      <c r="C5" s="3"/>
      <c r="D5" s="3" t="s">
        <v>3</v>
      </c>
      <c r="E5" s="3" t="s">
        <v>33</v>
      </c>
      <c r="G5" s="27" t="s">
        <v>19</v>
      </c>
      <c r="H5" s="27"/>
      <c r="I5" s="27"/>
      <c r="J5" s="2"/>
      <c r="K5" s="2"/>
      <c r="L5" s="2"/>
      <c r="M5" s="2"/>
      <c r="O5" s="3" t="s">
        <v>21</v>
      </c>
    </row>
    <row r="6" spans="1:15">
      <c r="A6" s="2" t="s">
        <v>0</v>
      </c>
      <c r="B6" s="13">
        <v>26</v>
      </c>
      <c r="C6" s="4" t="s">
        <v>2</v>
      </c>
      <c r="D6" s="12">
        <f>B6*2.54</f>
        <v>66.040000000000006</v>
      </c>
      <c r="E6" s="3"/>
      <c r="G6" s="29"/>
      <c r="H6" s="23"/>
      <c r="I6" s="23"/>
      <c r="J6" s="26"/>
      <c r="K6" s="54" t="s">
        <v>11</v>
      </c>
      <c r="L6" s="3" t="s">
        <v>6</v>
      </c>
      <c r="M6" s="13">
        <v>42</v>
      </c>
      <c r="O6" s="12">
        <f>I7/M6</f>
        <v>0.76190476190476186</v>
      </c>
    </row>
    <row r="7" spans="1:15">
      <c r="A7" s="2" t="s">
        <v>4</v>
      </c>
      <c r="B7" s="3"/>
      <c r="C7" s="4" t="s">
        <v>2</v>
      </c>
      <c r="D7" s="12">
        <f>D6*3.14</f>
        <v>207.36560000000003</v>
      </c>
      <c r="E7" s="12">
        <f>D7/100</f>
        <v>2.0736560000000002</v>
      </c>
      <c r="G7" s="5" t="s">
        <v>44</v>
      </c>
      <c r="H7" s="28" t="s">
        <v>6</v>
      </c>
      <c r="I7" s="22">
        <v>32</v>
      </c>
      <c r="J7" s="8"/>
      <c r="K7" s="55"/>
      <c r="L7" s="3" t="s">
        <v>7</v>
      </c>
      <c r="M7" s="13">
        <v>36</v>
      </c>
      <c r="O7" s="12">
        <f>I7/M7</f>
        <v>0.88888888888888884</v>
      </c>
    </row>
    <row r="8" spans="1:15">
      <c r="G8" s="24"/>
      <c r="H8" s="25"/>
      <c r="I8" s="25"/>
      <c r="J8" s="24"/>
      <c r="K8" s="55"/>
      <c r="L8" s="3" t="s">
        <v>9</v>
      </c>
      <c r="M8" s="13">
        <v>32</v>
      </c>
      <c r="O8" s="12">
        <f>I7/M8</f>
        <v>1</v>
      </c>
    </row>
    <row r="9" spans="1:15">
      <c r="J9" s="6"/>
      <c r="K9" s="55"/>
      <c r="L9" s="3" t="s">
        <v>12</v>
      </c>
      <c r="M9" s="13">
        <v>28</v>
      </c>
      <c r="O9" s="12">
        <f>I7/M9</f>
        <v>1.1428571428571428</v>
      </c>
    </row>
    <row r="10" spans="1:15">
      <c r="A10" s="10" t="s">
        <v>20</v>
      </c>
      <c r="B10" s="19"/>
      <c r="C10" s="19"/>
      <c r="D10" s="14">
        <v>90</v>
      </c>
      <c r="F10" s="1" t="s">
        <v>35</v>
      </c>
      <c r="H10" s="57" t="s">
        <v>36</v>
      </c>
      <c r="I10" s="57"/>
      <c r="K10" s="55"/>
      <c r="L10" s="3" t="s">
        <v>13</v>
      </c>
      <c r="M10" s="13">
        <v>24</v>
      </c>
      <c r="O10" s="12">
        <f>I7/M10</f>
        <v>1.3333333333333333</v>
      </c>
    </row>
    <row r="11" spans="1:15">
      <c r="F11" s="1" t="s">
        <v>34</v>
      </c>
      <c r="G11" s="1"/>
      <c r="H11" s="57" t="s">
        <v>37</v>
      </c>
      <c r="I11" s="57"/>
      <c r="K11" s="55"/>
      <c r="L11" s="3" t="s">
        <v>14</v>
      </c>
      <c r="M11" s="13">
        <v>21</v>
      </c>
      <c r="O11" s="12">
        <f>I7/M11</f>
        <v>1.5238095238095237</v>
      </c>
    </row>
    <row r="12" spans="1:15">
      <c r="B12" s="15" t="s">
        <v>23</v>
      </c>
      <c r="C12" s="15"/>
      <c r="D12" s="16">
        <f>D10*O6</f>
        <v>68.571428571428569</v>
      </c>
      <c r="E12" s="17"/>
      <c r="F12" s="16">
        <f>D12*E7</f>
        <v>142.1935542857143</v>
      </c>
      <c r="G12" s="18"/>
      <c r="H12" s="58">
        <f>F12*60/1000</f>
        <v>8.5316132571428565</v>
      </c>
      <c r="I12" s="58"/>
      <c r="K12" s="55"/>
      <c r="L12" s="3" t="s">
        <v>15</v>
      </c>
      <c r="M12" s="13">
        <v>18</v>
      </c>
      <c r="O12" s="12">
        <f>I7/M12</f>
        <v>1.7777777777777777</v>
      </c>
    </row>
    <row r="13" spans="1:15">
      <c r="B13" s="15" t="s">
        <v>24</v>
      </c>
      <c r="C13" s="15"/>
      <c r="D13" s="16">
        <f>D10*O7</f>
        <v>80</v>
      </c>
      <c r="E13" s="17"/>
      <c r="F13" s="16">
        <f>D13*E7</f>
        <v>165.89248000000001</v>
      </c>
      <c r="G13" s="18"/>
      <c r="H13" s="58">
        <f t="shared" ref="H13:H21" si="0">F13*60/1000</f>
        <v>9.9535488000000001</v>
      </c>
      <c r="I13" s="58"/>
      <c r="K13" s="55"/>
      <c r="L13" s="3" t="s">
        <v>16</v>
      </c>
      <c r="M13" s="13">
        <v>16</v>
      </c>
      <c r="O13" s="12">
        <f>I7/M13</f>
        <v>2</v>
      </c>
    </row>
    <row r="14" spans="1:15">
      <c r="B14" s="15" t="s">
        <v>25</v>
      </c>
      <c r="C14" s="15"/>
      <c r="D14" s="16">
        <f>D10*O8</f>
        <v>90</v>
      </c>
      <c r="E14" s="17"/>
      <c r="F14" s="16">
        <f>D14*E7</f>
        <v>186.62904</v>
      </c>
      <c r="G14" s="18"/>
      <c r="H14" s="58">
        <f t="shared" si="0"/>
        <v>11.197742400000001</v>
      </c>
      <c r="I14" s="58"/>
      <c r="K14" s="55"/>
      <c r="L14" s="3" t="s">
        <v>17</v>
      </c>
      <c r="M14" s="13">
        <v>14</v>
      </c>
      <c r="O14" s="12">
        <f>I7/M14</f>
        <v>2.2857142857142856</v>
      </c>
    </row>
    <row r="15" spans="1:15">
      <c r="B15" s="15" t="s">
        <v>26</v>
      </c>
      <c r="C15" s="15"/>
      <c r="D15" s="16">
        <f>D10*O9</f>
        <v>102.85714285714285</v>
      </c>
      <c r="E15" s="17"/>
      <c r="F15" s="16">
        <f>D15*E7</f>
        <v>213.29033142857142</v>
      </c>
      <c r="G15" s="18"/>
      <c r="H15" s="58">
        <f t="shared" si="0"/>
        <v>12.797419885714286</v>
      </c>
      <c r="I15" s="58"/>
      <c r="K15" s="55"/>
      <c r="L15" s="3" t="s">
        <v>18</v>
      </c>
      <c r="M15" s="13">
        <v>12</v>
      </c>
      <c r="O15" s="12">
        <f>I7/M15</f>
        <v>2.6666666666666665</v>
      </c>
    </row>
    <row r="16" spans="1:15">
      <c r="B16" s="15" t="s">
        <v>27</v>
      </c>
      <c r="C16" s="15"/>
      <c r="D16" s="16">
        <f>D10*O10</f>
        <v>120</v>
      </c>
      <c r="E16" s="17"/>
      <c r="F16" s="16">
        <f>D16*E7</f>
        <v>248.83872000000002</v>
      </c>
      <c r="G16" s="18"/>
      <c r="H16" s="58">
        <f t="shared" si="0"/>
        <v>14.9303232</v>
      </c>
      <c r="I16" s="58"/>
      <c r="K16" s="56"/>
      <c r="L16" s="21" t="s">
        <v>42</v>
      </c>
      <c r="M16" s="22">
        <v>10</v>
      </c>
      <c r="O16" s="12">
        <f>I7/M16</f>
        <v>3.2</v>
      </c>
    </row>
    <row r="17" spans="2:9">
      <c r="B17" s="15" t="s">
        <v>28</v>
      </c>
      <c r="C17" s="15"/>
      <c r="D17" s="16">
        <f>D10*O11</f>
        <v>137.14285714285714</v>
      </c>
      <c r="E17" s="17"/>
      <c r="F17" s="16">
        <f>D17*E7</f>
        <v>284.3871085714286</v>
      </c>
      <c r="G17" s="18"/>
      <c r="H17" s="58">
        <f t="shared" si="0"/>
        <v>17.063226514285713</v>
      </c>
      <c r="I17" s="58"/>
    </row>
    <row r="18" spans="2:9">
      <c r="B18" s="15" t="s">
        <v>29</v>
      </c>
      <c r="C18" s="15"/>
      <c r="D18" s="16">
        <f>D10*O12</f>
        <v>160</v>
      </c>
      <c r="E18" s="17"/>
      <c r="F18" s="16">
        <f>D18*E7</f>
        <v>331.78496000000001</v>
      </c>
      <c r="G18" s="18"/>
      <c r="H18" s="58">
        <f t="shared" si="0"/>
        <v>19.9070976</v>
      </c>
      <c r="I18" s="58"/>
    </row>
    <row r="19" spans="2:9">
      <c r="B19" s="15" t="s">
        <v>30</v>
      </c>
      <c r="C19" s="15"/>
      <c r="D19" s="16">
        <f>D10*O13</f>
        <v>180</v>
      </c>
      <c r="E19" s="17"/>
      <c r="F19" s="16">
        <f>D19*E7</f>
        <v>373.25808000000001</v>
      </c>
      <c r="G19" s="18"/>
      <c r="H19" s="58">
        <f t="shared" si="0"/>
        <v>22.395484800000002</v>
      </c>
      <c r="I19" s="58"/>
    </row>
    <row r="20" spans="2:9">
      <c r="B20" s="15" t="s">
        <v>31</v>
      </c>
      <c r="C20" s="15"/>
      <c r="D20" s="16">
        <f>D10*O14</f>
        <v>205.71428571428569</v>
      </c>
      <c r="E20" s="17"/>
      <c r="F20" s="16">
        <f>D20*E7</f>
        <v>426.58066285714284</v>
      </c>
      <c r="G20" s="18"/>
      <c r="H20" s="58">
        <f t="shared" si="0"/>
        <v>25.594839771428571</v>
      </c>
      <c r="I20" s="58"/>
    </row>
    <row r="21" spans="2:9">
      <c r="B21" s="15" t="s">
        <v>32</v>
      </c>
      <c r="C21" s="15"/>
      <c r="D21" s="16">
        <f>D10*O15</f>
        <v>240</v>
      </c>
      <c r="E21" s="17"/>
      <c r="F21" s="16">
        <f>D21*E7</f>
        <v>497.67744000000005</v>
      </c>
      <c r="G21" s="18"/>
      <c r="H21" s="58">
        <f t="shared" si="0"/>
        <v>29.8606464</v>
      </c>
      <c r="I21" s="58"/>
    </row>
    <row r="22" spans="2:9">
      <c r="B22" s="23" t="s">
        <v>43</v>
      </c>
      <c r="C22" s="23"/>
      <c r="D22" s="16">
        <f>D10*O16</f>
        <v>288</v>
      </c>
      <c r="E22" s="17"/>
      <c r="F22" s="16">
        <f>D22*E7</f>
        <v>597.21292800000003</v>
      </c>
      <c r="G22" s="18"/>
      <c r="H22" s="58">
        <f t="shared" ref="H22" si="1">F22*60/1000</f>
        <v>35.832775679999997</v>
      </c>
      <c r="I22" s="58"/>
    </row>
  </sheetData>
  <mergeCells count="14">
    <mergeCell ref="H15:I15"/>
    <mergeCell ref="K6:K16"/>
    <mergeCell ref="H10:I10"/>
    <mergeCell ref="H11:I11"/>
    <mergeCell ref="H12:I12"/>
    <mergeCell ref="H13:I13"/>
    <mergeCell ref="H14:I14"/>
    <mergeCell ref="H22:I22"/>
    <mergeCell ref="H16:I16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3단,120회전.룩손(하텔)</vt:lpstr>
      <vt:lpstr>3단,110회전.룩손(하텔)</vt:lpstr>
      <vt:lpstr>3단,100회전.룩손(하텔)</vt:lpstr>
      <vt:lpstr>3단,90회전.룩손(하텔)</vt:lpstr>
      <vt:lpstr>2단,100회전.룩손(하텔)</vt:lpstr>
      <vt:lpstr>2단,90회전.룩손(하텔)</vt:lpstr>
      <vt:lpstr>메리다(올마)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2015-06-05T01:46:27Z</dcterms:modified>
</cp:coreProperties>
</file>